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1"/>
  </bookViews>
  <sheets>
    <sheet name="Звіт виконання_додаток 4" sheetId="1" r:id="rId1"/>
    <sheet name="Звіт виконання_додаток 5" sheetId="2" r:id="rId2"/>
  </sheets>
  <definedNames>
    <definedName name="_xlnm.Print_Area" localSheetId="1">'Звіт виконання_додаток 5'!$A$1:$O$21</definedName>
  </definedNames>
  <calcPr fullCalcOnLoad="1"/>
</workbook>
</file>

<file path=xl/sharedStrings.xml><?xml version="1.0" encoding="utf-8"?>
<sst xmlns="http://schemas.openxmlformats.org/spreadsheetml/2006/main" count="208" uniqueCount="111">
  <si>
    <t>№ з/п</t>
  </si>
  <si>
    <t>Захід</t>
  </si>
  <si>
    <t>Головний виконавець та строк виконання заходу</t>
  </si>
  <si>
    <t>Усього</t>
  </si>
  <si>
    <t>у тому числі</t>
  </si>
  <si>
    <t>1.</t>
  </si>
  <si>
    <t>2.</t>
  </si>
  <si>
    <t>3.</t>
  </si>
  <si>
    <t>4.</t>
  </si>
  <si>
    <t>КВКВ</t>
  </si>
  <si>
    <t>найменування головного розпорядника коштів програми</t>
  </si>
  <si>
    <t>найменування відповідального виконавця програми</t>
  </si>
  <si>
    <t>найменування програми, дата і номер рішення обласної ради про її затвердження</t>
  </si>
  <si>
    <t xml:space="preserve"> (назва програми)</t>
  </si>
  <si>
    <t>Обласний бюджет</t>
  </si>
  <si>
    <t>Кошти небюджетних джерел</t>
  </si>
  <si>
    <t>5. Аналіз виконання за видатками в цілому за програмою:</t>
  </si>
  <si>
    <t>тис. грн.</t>
  </si>
  <si>
    <t>Проведені видатки</t>
  </si>
  <si>
    <t>усього</t>
  </si>
  <si>
    <t>загальний фонд</t>
  </si>
  <si>
    <t>спеціальний фонд</t>
  </si>
  <si>
    <t>тис. грн</t>
  </si>
  <si>
    <t>Найменування відповідального виконавця програми</t>
  </si>
  <si>
    <t>Термін реалізації</t>
  </si>
  <si>
    <t>%</t>
  </si>
  <si>
    <t>в тому числі:</t>
  </si>
  <si>
    <t>обласний бюджет</t>
  </si>
  <si>
    <t>кошти небюджетних джерел</t>
  </si>
  <si>
    <t>Разом</t>
  </si>
  <si>
    <t xml:space="preserve">Бюджетні асигнування з урахуванням змін </t>
  </si>
  <si>
    <t xml:space="preserve">Відхилення </t>
  </si>
  <si>
    <r>
      <t xml:space="preserve">Назва програми,                                                </t>
    </r>
    <r>
      <rPr>
        <i/>
        <sz val="12"/>
        <color indexed="8"/>
        <rFont val="Times New Roman"/>
        <family val="1"/>
      </rPr>
      <t>дата і номер нормативно-правового акта про її затвердження (проекти, що планується затвердитина наступний за звітним роком)</t>
    </r>
  </si>
  <si>
    <t xml:space="preserve">районний, міський (міст обласного підпорядкування) бюджети  </t>
  </si>
  <si>
    <t xml:space="preserve">бюджети сіл, селищ, міст районного підпорядкування(в т.ч. об’єднаних територіальних громад)  </t>
  </si>
  <si>
    <t>Додаток 5</t>
  </si>
  <si>
    <t>Додаток 4</t>
  </si>
  <si>
    <t>Стан виконання заходів (результативні показники виконання програми)</t>
  </si>
  <si>
    <t>Районний, міський (міст обласного підпорядкування) бюджети</t>
  </si>
  <si>
    <t xml:space="preserve">Бюджети сіл, селищ, міст районного підпорядкування (в т.ч. об`єднаних територіальних громад) </t>
  </si>
  <si>
    <t>Довідково: державний бюджет</t>
  </si>
  <si>
    <t>Департамент екології та природних ресурсів облдержадміністрації</t>
  </si>
  <si>
    <t>01</t>
  </si>
  <si>
    <t>Довідково: державний бюджет*</t>
  </si>
  <si>
    <t>державний бюджет*</t>
  </si>
  <si>
    <t>Департамент екології та природних ресурсів ОДА</t>
  </si>
  <si>
    <t>Чернігівська міська рада</t>
  </si>
  <si>
    <t>Департамент економічного розвитку облдержадмиіністрації</t>
  </si>
  <si>
    <r>
      <t xml:space="preserve">Напрями діяльності та заходи регіональної цільової </t>
    </r>
    <r>
      <rPr>
        <b/>
        <sz val="12"/>
        <color indexed="8"/>
        <rFont val="Times New Roman"/>
        <family val="1"/>
      </rPr>
      <t>Програми охорони навколишнього природного середовища Чернігівської області на 2021-2027 роки</t>
    </r>
  </si>
  <si>
    <t>Бюджетні асигнування з урахуванням змін , тис. грн</t>
  </si>
  <si>
    <t>Проведені видатки, тис. грн</t>
  </si>
  <si>
    <t>Департамент економічного  розвитку  ОДА</t>
  </si>
  <si>
    <t>2021-2027</t>
  </si>
  <si>
    <t>Разом:</t>
  </si>
  <si>
    <t>Програма охорони навколишнього природного середовища Чернігівської області на 2021-2027 роки, затверджена рішенням обласної ради від 26 лютого 2021 року № 45-3/VIII (зі змінами)</t>
  </si>
  <si>
    <t>ТОВ «УТБ-ІНЖИНІРИНГ», ТОВ "Житлобудсервіс",                               2021-2022 рр.</t>
  </si>
  <si>
    <t>Інформація про виконання регіональних програм у 2022 році</t>
  </si>
  <si>
    <t>Найменування головного розпорядника коштів у 2022 році</t>
  </si>
  <si>
    <t>Передбачений обсяг фінансування на 2022 рік</t>
  </si>
  <si>
    <t>Фінансове забезпечення програм у 2022 році</t>
  </si>
  <si>
    <t>Очікувані обсяги фінансування з обласного бюджету на 2023 рік</t>
  </si>
  <si>
    <t>Борзнянська міська рада</t>
  </si>
  <si>
    <t>Макіївська сільська рада</t>
  </si>
  <si>
    <t>Новобілоуська сільська рада</t>
  </si>
  <si>
    <t>Носівська міська рада</t>
  </si>
  <si>
    <t>Парафіївська селищна рада</t>
  </si>
  <si>
    <t>Ріпкинська селищна рада</t>
  </si>
  <si>
    <t>Семенівська міська рада</t>
  </si>
  <si>
    <t>Сновська міська рада</t>
  </si>
  <si>
    <t>Сухополов'янська сільська рада</t>
  </si>
  <si>
    <t>Куликівська селищна рада</t>
  </si>
  <si>
    <t xml:space="preserve">Департамент екології та природних ресурсів ОДА; Департамент економічного розвитку ОДА; Борзнянська, Носівська, Семенівська, Сновська, Чернігівська міська рада;   Парафіївська, Ріпкинська, Куликівська селищні ради; Макіївська, Новобілоуська, Сухополов'янська сільські ради. </t>
  </si>
  <si>
    <t>Звіт про виконання регіональної програми за 2022 рік (станом на 01.01.2023)</t>
  </si>
  <si>
    <t>Розробка регіонального плану управління відходами. Коригування</t>
  </si>
  <si>
    <t>Здійснення державного моніторингу в галузі охорони атмосферного повітря зони "Чернігівська"</t>
  </si>
  <si>
    <t>Розроблення проектів землеустрою щодо організації і встановлення меж територій об'єктів природно-заповідного фонду на території Чернігівської області</t>
  </si>
  <si>
    <t>Проведення щорічного обласного екологічного конкурсу "Одна планета - одне майбутнє" та екофестивалю</t>
  </si>
  <si>
    <t>Визначення токсичності поверхневих вод</t>
  </si>
  <si>
    <t>2022 рік</t>
  </si>
  <si>
    <t>Захід не реалізовувався.</t>
  </si>
  <si>
    <t>Державна установа "Чернігівський обласний центр контролю та профілактичних хвороб Міністерства охорони здоров'я України"</t>
  </si>
  <si>
    <t>Забезпечено контроль за станом атмосферного повітря області, зокрема проведено 660 досліджень за 11-ма показниками в 4 населених пунктах (м.Ніжин, м.Прилуки, м.Бахмач, м.Корюківка).</t>
  </si>
  <si>
    <t>ФОП Царік О.І.</t>
  </si>
  <si>
    <t>Конкурс "Одна планета - одне майбутнє" проведено в рамках інформаційно-виховної кампанії з підвищення екологічної культури та свідомості населення. Участь у конкурсі взяло 15 закладів освіти  області. Усього надійшло 122 роботи від 49 учасників. До нагородження представлено 31 особу (І, ІІ, ІІІ місця у 3-х номінаціях за двома віковими категоріями). Кошти витрачені на закупівлю призів. Екофестиваль був відмінений через введення військового стану в Україні.</t>
  </si>
  <si>
    <t>Витрати на послуги, пов'язані з виконанням повноважень з проведення стратегічної екологічної оцінки Програми економічного і соціального розвитку Чернігівської області на 2023 рік</t>
  </si>
  <si>
    <t>Витрати на послуги, пов’язані з виконанням повноважень з проведення стратегічної екологічної оцінки Плану заходів з реалізації у 2024-2027 роках Стратегії сталого розвитку Чернігівської області на період до 2027 року (публікації інформаційних матеріалів в газетах)</t>
  </si>
  <si>
    <t>Забезпечення екологічно безпечного збирання, перевезення, зберігання, оброблення, утилізація, видалення, знешкодження і захоронення непридатних до використання хімічних засобів захисту рослин</t>
  </si>
  <si>
    <t>Розпорядник коштів обласного фонду охорони навколишнього природного середовища - Борзнянська міська рада</t>
  </si>
  <si>
    <t>Розпорядник коштів обласного фонду охорони навколишнього природного середовища - Макіївська сільська рада</t>
  </si>
  <si>
    <t>Розпорядник коштів обласного фонду охорони навколишнього природного середовища - Департамент економічного розвитку Чернігівської облдержадміністрації</t>
  </si>
  <si>
    <t>Розпорядник коштів обласного фонду охорони навколишнього природного середовища - Департамент екології та природних ресурсів Чернігівської облдержадміністрації</t>
  </si>
  <si>
    <t>Розпорядник коштів обласного фонду охорони навколишнього природного середовища - Новобілоуська сільська рада</t>
  </si>
  <si>
    <t>Поліпшення санітарного стану та підтримання сприятливого гідрологічного режиму річки Свищень біля с. Табаївка Новобілоуської сільської ради Чернігівського району Чернігівської області.                                                                                                           Реконструкція (в т.ч. оплата проєктно-вишукувальних робіт та державної експертизи)</t>
  </si>
  <si>
    <t>Розпорядник коштів обласного фонду охорони навколишнього природного середовища - Носівська міська рада</t>
  </si>
  <si>
    <t>Розпорядник коштів обласного фонду охорони навколишнього природного середовища - Парафіївська селищна рада</t>
  </si>
  <si>
    <t>Розпорядник коштів обласного фонду охорони навколишнього природного середовища - Ріпкинська селищна рада</t>
  </si>
  <si>
    <t>Розпорядник коштів обласного фонду охорони навколишнього природного середовища - Семенівська міська рада</t>
  </si>
  <si>
    <t>Розпорядник коштів обласного фонду охорони навколишнього природного середовища - Сновська міська рада</t>
  </si>
  <si>
    <t>Розпорядник коштів обласного фонду охорони навколишнього природного середовища - Сухополов'янська сільська рада</t>
  </si>
  <si>
    <t>ТОВ "ЕКО НОВА"</t>
  </si>
  <si>
    <t>Вивезено на утилізацію 5,974 тонни ХЗЗР, які зберігалися на території Сухополов'янської сільської громади.</t>
  </si>
  <si>
    <t>Розпорядник коштів обласного фонду охорони навколишнього природного середовища - Куликівська селищна рада</t>
  </si>
  <si>
    <t>Реконструкція очисних споруд в смт. Куликівка Чернігівської області</t>
  </si>
  <si>
    <t>Будівництво централізованої каналізації по вул. Фікселя та по вул. Київська від вул. Гонча до вул.Північна в м. Чернігів</t>
  </si>
  <si>
    <t>Будівництво зливової каналізації по вул. Десняка від буд. № 45 до вул. Толстого в м. Чернігів</t>
  </si>
  <si>
    <t>Розпорядник коштів обласного фонду охорони навколишнього природного середовища - Чернігівська міська рада</t>
  </si>
  <si>
    <t xml:space="preserve"> </t>
  </si>
  <si>
    <t>Кошти перераховані Чернігівській міській раді у вигляді субвенції. Роботи не проводилися, заплановані до виконання у 2023 році.</t>
  </si>
  <si>
    <t>Разом у 2022 році</t>
  </si>
  <si>
    <t>За інформацією Чернігівської міської ради, роботи виконані. Детальний звіт не надано.</t>
  </si>
  <si>
    <t>Програма охорони навколишнього природного середовища Чернігівської області на 2021-2027 роки, затверджена рішенням сесії обласної ради від 26 лютого  2021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</si>
</sst>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[$-FC19]d\ mmmm\ yyyy\ &quot;г.&quot;"/>
    <numFmt numFmtId="196" formatCode="0.0"/>
    <numFmt numFmtId="197" formatCode="0.00000"/>
    <numFmt numFmtId="198" formatCode="0.0000"/>
    <numFmt numFmtId="199" formatCode="&quot;Так&quot;;&quot;Так&quot;;&quot;Ні&quot;"/>
    <numFmt numFmtId="200" formatCode="&quot;True&quot;;&quot;True&quot;;&quot;False&quot;"/>
    <numFmt numFmtId="201" formatCode="&quot;Увімк&quot;;&quot;Увімк&quot;;&quot;Вимк&quot;"/>
    <numFmt numFmtId="202" formatCode="[$¥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2" fontId="5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5" fillId="0" borderId="0" xfId="0" applyFont="1" applyFill="1" applyAlignment="1">
      <alignment horizontal="right" vertical="center"/>
    </xf>
    <xf numFmtId="0" fontId="56" fillId="0" borderId="0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center" vertical="center" wrapText="1"/>
    </xf>
    <xf numFmtId="2" fontId="53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right" vertical="center"/>
    </xf>
    <xf numFmtId="0" fontId="53" fillId="0" borderId="14" xfId="0" applyFont="1" applyFill="1" applyBorder="1" applyAlignment="1">
      <alignment horizontal="center" vertical="center" wrapText="1"/>
    </xf>
    <xf numFmtId="2" fontId="53" fillId="0" borderId="14" xfId="0" applyNumberFormat="1" applyFont="1" applyFill="1" applyBorder="1" applyAlignment="1">
      <alignment horizontal="center" vertical="center" wrapText="1"/>
    </xf>
    <xf numFmtId="2" fontId="5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2" fontId="43" fillId="0" borderId="0" xfId="0" applyNumberFormat="1" applyFont="1" applyFill="1" applyAlignment="1">
      <alignment/>
    </xf>
    <xf numFmtId="0" fontId="58" fillId="0" borderId="0" xfId="0" applyFont="1" applyFill="1" applyAlignment="1">
      <alignment horizontal="right" vertical="center"/>
    </xf>
    <xf numFmtId="1" fontId="52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53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4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2" fontId="53" fillId="0" borderId="12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2" fontId="58" fillId="0" borderId="18" xfId="0" applyNumberFormat="1" applyFont="1" applyFill="1" applyBorder="1" applyAlignment="1">
      <alignment horizontal="center" vertical="center" wrapText="1"/>
    </xf>
    <xf numFmtId="1" fontId="52" fillId="0" borderId="18" xfId="0" applyNumberFormat="1" applyFont="1" applyFill="1" applyBorder="1" applyAlignment="1">
      <alignment horizontal="center" vertical="center" wrapText="1"/>
    </xf>
    <xf numFmtId="2" fontId="58" fillId="0" borderId="20" xfId="0" applyNumberFormat="1" applyFont="1" applyFill="1" applyBorder="1" applyAlignment="1">
      <alignment horizontal="center" vertical="center" wrapText="1"/>
    </xf>
    <xf numFmtId="2" fontId="52" fillId="0" borderId="33" xfId="0" applyNumberFormat="1" applyFont="1" applyFill="1" applyBorder="1" applyAlignment="1">
      <alignment horizontal="center" vertical="center" wrapText="1"/>
    </xf>
    <xf numFmtId="1" fontId="52" fillId="0" borderId="33" xfId="0" applyNumberFormat="1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6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2" fontId="5" fillId="0" borderId="34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vertical="top" wrapText="1"/>
    </xf>
    <xf numFmtId="0" fontId="8" fillId="0" borderId="37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justify" vertical="center" wrapText="1"/>
    </xf>
    <xf numFmtId="0" fontId="60" fillId="0" borderId="34" xfId="0" applyFont="1" applyFill="1" applyBorder="1" applyAlignment="1">
      <alignment vertical="center" wrapText="1"/>
    </xf>
    <xf numFmtId="0" fontId="60" fillId="0" borderId="34" xfId="0" applyFont="1" applyFill="1" applyBorder="1" applyAlignment="1">
      <alignment horizontal="center" vertical="center" wrapText="1"/>
    </xf>
    <xf numFmtId="2" fontId="60" fillId="0" borderId="34" xfId="0" applyNumberFormat="1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2" fontId="52" fillId="0" borderId="16" xfId="0" applyNumberFormat="1" applyFont="1" applyFill="1" applyBorder="1" applyAlignment="1">
      <alignment horizontal="center" vertical="center" wrapText="1"/>
    </xf>
    <xf numFmtId="1" fontId="52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top" wrapText="1"/>
    </xf>
    <xf numFmtId="2" fontId="5" fillId="0" borderId="39" xfId="0" applyNumberFormat="1" applyFont="1" applyFill="1" applyBorder="1" applyAlignment="1">
      <alignment horizontal="center" vertical="center" wrapText="1"/>
    </xf>
    <xf numFmtId="194" fontId="5" fillId="0" borderId="18" xfId="0" applyNumberFormat="1" applyFont="1" applyFill="1" applyBorder="1" applyAlignment="1">
      <alignment horizontal="center" vertical="center" wrapText="1"/>
    </xf>
    <xf numFmtId="194" fontId="4" fillId="0" borderId="31" xfId="0" applyNumberFormat="1" applyFont="1" applyFill="1" applyBorder="1" applyAlignment="1">
      <alignment horizontal="center" vertical="center" wrapText="1"/>
    </xf>
    <xf numFmtId="194" fontId="5" fillId="0" borderId="28" xfId="0" applyNumberFormat="1" applyFont="1" applyFill="1" applyBorder="1" applyAlignment="1">
      <alignment horizontal="center" vertical="center" wrapText="1"/>
    </xf>
    <xf numFmtId="194" fontId="6" fillId="0" borderId="18" xfId="0" applyNumberFormat="1" applyFont="1" applyFill="1" applyBorder="1" applyAlignment="1">
      <alignment horizontal="center" vertical="center" wrapText="1"/>
    </xf>
    <xf numFmtId="194" fontId="60" fillId="0" borderId="34" xfId="0" applyNumberFormat="1" applyFont="1" applyFill="1" applyBorder="1" applyAlignment="1">
      <alignment horizontal="center" vertical="center" wrapText="1"/>
    </xf>
    <xf numFmtId="194" fontId="52" fillId="0" borderId="16" xfId="0" applyNumberFormat="1" applyFont="1" applyFill="1" applyBorder="1" applyAlignment="1">
      <alignment horizontal="center" vertical="center" wrapText="1"/>
    </xf>
    <xf numFmtId="194" fontId="52" fillId="0" borderId="10" xfId="0" applyNumberFormat="1" applyFont="1" applyFill="1" applyBorder="1" applyAlignment="1">
      <alignment horizontal="center" vertical="center" wrapText="1"/>
    </xf>
    <xf numFmtId="194" fontId="58" fillId="0" borderId="18" xfId="0" applyNumberFormat="1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/>
    </xf>
    <xf numFmtId="0" fontId="54" fillId="0" borderId="4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55" fillId="0" borderId="0" xfId="0" applyFont="1" applyFill="1" applyAlignment="1">
      <alignment horizontal="right"/>
    </xf>
    <xf numFmtId="0" fontId="61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left" vertical="center"/>
    </xf>
    <xf numFmtId="0" fontId="53" fillId="0" borderId="19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2" fontId="52" fillId="0" borderId="29" xfId="0" applyNumberFormat="1" applyFont="1" applyFill="1" applyBorder="1" applyAlignment="1">
      <alignment horizontal="center" vertical="center" wrapText="1"/>
    </xf>
    <xf numFmtId="2" fontId="52" fillId="0" borderId="51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horizontal="center" vertical="center"/>
    </xf>
    <xf numFmtId="0" fontId="58" fillId="0" borderId="21" xfId="0" applyFont="1" applyFill="1" applyBorder="1" applyAlignment="1">
      <alignment horizontal="center" vertical="top" wrapText="1"/>
    </xf>
    <xf numFmtId="0" fontId="58" fillId="0" borderId="22" xfId="0" applyFont="1" applyFill="1" applyBorder="1" applyAlignment="1">
      <alignment horizontal="center" vertical="top" wrapText="1"/>
    </xf>
    <xf numFmtId="0" fontId="58" fillId="0" borderId="23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center" textRotation="90" wrapText="1"/>
    </xf>
    <xf numFmtId="0" fontId="58" fillId="0" borderId="34" xfId="0" applyFont="1" applyFill="1" applyBorder="1" applyAlignment="1">
      <alignment horizontal="center" vertical="center" textRotation="90" wrapText="1"/>
    </xf>
    <xf numFmtId="0" fontId="58" fillId="0" borderId="3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top" wrapText="1"/>
    </xf>
    <xf numFmtId="0" fontId="52" fillId="0" borderId="40" xfId="0" applyFont="1" applyFill="1" applyBorder="1" applyAlignment="1">
      <alignment horizontal="center" vertical="top" wrapText="1"/>
    </xf>
    <xf numFmtId="0" fontId="58" fillId="0" borderId="33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58" fillId="0" borderId="34" xfId="0" applyFont="1" applyFill="1" applyBorder="1" applyAlignment="1">
      <alignment horizontal="center" vertical="top" wrapText="1"/>
    </xf>
    <xf numFmtId="0" fontId="58" fillId="0" borderId="33" xfId="0" applyFont="1" applyFill="1" applyBorder="1" applyAlignment="1">
      <alignment horizontal="center" vertical="center" textRotation="90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54" xfId="0" applyFont="1" applyFill="1" applyBorder="1" applyAlignment="1">
      <alignment horizontal="center" vertical="center" textRotation="90" wrapText="1"/>
    </xf>
    <xf numFmtId="0" fontId="58" fillId="0" borderId="36" xfId="0" applyFont="1" applyFill="1" applyBorder="1" applyAlignment="1">
      <alignment horizontal="center" vertical="center" textRotation="90" wrapText="1"/>
    </xf>
    <xf numFmtId="0" fontId="58" fillId="0" borderId="38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view="pageBreakPreview" zoomScaleNormal="90" zoomScaleSheetLayoutView="100" zoomScalePageLayoutView="0" workbookViewId="0" topLeftCell="A83">
      <selection activeCell="R86" sqref="R86"/>
    </sheetView>
  </sheetViews>
  <sheetFormatPr defaultColWidth="9.140625" defaultRowHeight="15"/>
  <cols>
    <col min="1" max="1" width="4.7109375" style="2" customWidth="1"/>
    <col min="2" max="2" width="34.8515625" style="2" customWidth="1"/>
    <col min="3" max="3" width="25.421875" style="2" customWidth="1"/>
    <col min="4" max="4" width="11.7109375" style="2" customWidth="1"/>
    <col min="5" max="5" width="13.28125" style="2" customWidth="1"/>
    <col min="6" max="6" width="11.7109375" style="2" customWidth="1"/>
    <col min="7" max="7" width="12.28125" style="2" customWidth="1"/>
    <col min="8" max="8" width="12.7109375" style="2" customWidth="1"/>
    <col min="9" max="9" width="12.00390625" style="2" customWidth="1"/>
    <col min="10" max="10" width="10.7109375" style="2" customWidth="1"/>
    <col min="11" max="11" width="12.7109375" style="2" customWidth="1"/>
    <col min="12" max="12" width="13.00390625" style="2" customWidth="1"/>
    <col min="13" max="13" width="13.421875" style="2" customWidth="1"/>
    <col min="14" max="15" width="11.8515625" style="2" customWidth="1"/>
    <col min="16" max="16" width="21.8515625" style="2" customWidth="1"/>
    <col min="17" max="16384" width="9.140625" style="2" customWidth="1"/>
  </cols>
  <sheetData>
    <row r="1" spans="13:16" ht="15.75">
      <c r="M1" s="134"/>
      <c r="N1" s="134"/>
      <c r="P1" s="8" t="s">
        <v>36</v>
      </c>
    </row>
    <row r="2" spans="1:16" ht="18.75">
      <c r="A2" s="140" t="s">
        <v>72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4" spans="1:20" ht="15.75">
      <c r="A4" s="71" t="s">
        <v>5</v>
      </c>
      <c r="B4" s="72">
        <v>28</v>
      </c>
      <c r="C4" s="141" t="s">
        <v>41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4"/>
      <c r="R4" s="4"/>
      <c r="S4" s="4"/>
      <c r="T4" s="4"/>
    </row>
    <row r="5" spans="1:20" ht="15.75">
      <c r="A5" s="71"/>
      <c r="B5" s="72">
        <v>27</v>
      </c>
      <c r="C5" s="120" t="s">
        <v>47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4"/>
      <c r="R5" s="4"/>
      <c r="S5" s="4"/>
      <c r="T5" s="4"/>
    </row>
    <row r="6" spans="1:20" ht="15.75">
      <c r="A6" s="73"/>
      <c r="B6" s="79" t="s">
        <v>42</v>
      </c>
      <c r="C6" s="120" t="s">
        <v>61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4"/>
      <c r="R6" s="4"/>
      <c r="S6" s="4"/>
      <c r="T6" s="4"/>
    </row>
    <row r="7" spans="1:20" ht="15.75">
      <c r="A7" s="73"/>
      <c r="B7" s="76" t="s">
        <v>42</v>
      </c>
      <c r="C7" s="120" t="s">
        <v>62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4"/>
      <c r="R7" s="4"/>
      <c r="S7" s="4"/>
      <c r="T7" s="4"/>
    </row>
    <row r="8" spans="1:20" ht="15.75">
      <c r="A8" s="73"/>
      <c r="B8" s="79" t="s">
        <v>42</v>
      </c>
      <c r="C8" s="120" t="s">
        <v>63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4"/>
      <c r="R8" s="4"/>
      <c r="S8" s="4"/>
      <c r="T8" s="4"/>
    </row>
    <row r="9" spans="1:20" ht="15.75">
      <c r="A9" s="73"/>
      <c r="B9" s="76" t="s">
        <v>42</v>
      </c>
      <c r="C9" s="120" t="s">
        <v>64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4"/>
      <c r="R9" s="4"/>
      <c r="S9" s="4"/>
      <c r="T9" s="4"/>
    </row>
    <row r="10" spans="1:20" ht="15.75">
      <c r="A10" s="73"/>
      <c r="B10" s="79" t="s">
        <v>42</v>
      </c>
      <c r="C10" s="120" t="s">
        <v>65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4"/>
      <c r="R10" s="4"/>
      <c r="S10" s="4"/>
      <c r="T10" s="4"/>
    </row>
    <row r="11" spans="1:20" ht="15.75">
      <c r="A11" s="73"/>
      <c r="B11" s="76" t="s">
        <v>42</v>
      </c>
      <c r="C11" s="120" t="s">
        <v>66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4"/>
      <c r="R11" s="4"/>
      <c r="S11" s="4"/>
      <c r="T11" s="4"/>
    </row>
    <row r="12" spans="1:20" ht="15.75">
      <c r="A12" s="73"/>
      <c r="B12" s="79" t="s">
        <v>42</v>
      </c>
      <c r="C12" s="120" t="s">
        <v>67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4"/>
      <c r="R12" s="4"/>
      <c r="S12" s="4"/>
      <c r="T12" s="4"/>
    </row>
    <row r="13" spans="1:20" ht="15.75">
      <c r="A13" s="73"/>
      <c r="B13" s="76" t="s">
        <v>42</v>
      </c>
      <c r="C13" s="120" t="s">
        <v>68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4"/>
      <c r="R13" s="4"/>
      <c r="S13" s="4"/>
      <c r="T13" s="4"/>
    </row>
    <row r="14" spans="1:20" ht="15.75">
      <c r="A14" s="73"/>
      <c r="B14" s="76" t="s">
        <v>42</v>
      </c>
      <c r="C14" s="120" t="s">
        <v>69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4"/>
      <c r="R14" s="4"/>
      <c r="S14" s="4"/>
      <c r="T14" s="4"/>
    </row>
    <row r="15" spans="1:20" ht="15.75">
      <c r="A15" s="73"/>
      <c r="B15" s="76" t="s">
        <v>42</v>
      </c>
      <c r="C15" s="120" t="s">
        <v>70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4"/>
      <c r="R15" s="4"/>
      <c r="S15" s="4"/>
      <c r="T15" s="4"/>
    </row>
    <row r="16" spans="1:20" ht="15.75">
      <c r="A16" s="73"/>
      <c r="B16" s="76" t="s">
        <v>42</v>
      </c>
      <c r="C16" s="120" t="s">
        <v>46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4"/>
      <c r="R16" s="4"/>
      <c r="S16" s="4"/>
      <c r="T16" s="4"/>
    </row>
    <row r="17" spans="1:16" ht="15">
      <c r="A17" s="75"/>
      <c r="B17" s="77" t="s">
        <v>9</v>
      </c>
      <c r="C17" s="138" t="s">
        <v>10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</row>
    <row r="18" spans="1:16" ht="15.75">
      <c r="A18" s="71" t="s">
        <v>6</v>
      </c>
      <c r="B18" s="78">
        <v>28</v>
      </c>
      <c r="C18" s="120" t="s">
        <v>41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</row>
    <row r="19" spans="1:16" ht="15.75">
      <c r="A19" s="75"/>
      <c r="B19" s="78">
        <v>27</v>
      </c>
      <c r="C19" s="120" t="s">
        <v>47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</row>
    <row r="20" spans="1:16" ht="15.75">
      <c r="A20" s="75"/>
      <c r="B20" s="74" t="s">
        <v>42</v>
      </c>
      <c r="C20" s="120" t="s">
        <v>61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</row>
    <row r="21" spans="1:16" ht="15.75">
      <c r="A21" s="75"/>
      <c r="B21" s="74" t="s">
        <v>42</v>
      </c>
      <c r="C21" s="120" t="s">
        <v>62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</row>
    <row r="22" spans="1:16" ht="15.75">
      <c r="A22" s="75"/>
      <c r="B22" s="80" t="s">
        <v>42</v>
      </c>
      <c r="C22" s="120" t="s">
        <v>63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</row>
    <row r="23" spans="1:16" ht="15.75">
      <c r="A23" s="75"/>
      <c r="B23" s="74" t="s">
        <v>42</v>
      </c>
      <c r="C23" s="120" t="s">
        <v>64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</row>
    <row r="24" spans="1:16" ht="15.75">
      <c r="A24" s="75"/>
      <c r="B24" s="74" t="s">
        <v>42</v>
      </c>
      <c r="C24" s="120" t="s">
        <v>65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</row>
    <row r="25" spans="1:16" ht="15.75">
      <c r="A25" s="75"/>
      <c r="B25" s="80" t="s">
        <v>42</v>
      </c>
      <c r="C25" s="120" t="s">
        <v>66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</row>
    <row r="26" spans="1:16" ht="15.75">
      <c r="A26" s="75"/>
      <c r="B26" s="74" t="s">
        <v>42</v>
      </c>
      <c r="C26" s="120" t="s">
        <v>67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1:16" ht="15.75">
      <c r="A27" s="75"/>
      <c r="B27" s="74" t="s">
        <v>42</v>
      </c>
      <c r="C27" s="120" t="s">
        <v>68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</row>
    <row r="28" spans="1:16" ht="15.75">
      <c r="A28" s="75"/>
      <c r="B28" s="74" t="s">
        <v>42</v>
      </c>
      <c r="C28" s="120" t="s">
        <v>69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</row>
    <row r="29" spans="1:16" ht="15.75">
      <c r="A29" s="75"/>
      <c r="B29" s="74" t="s">
        <v>42</v>
      </c>
      <c r="C29" s="120" t="s">
        <v>70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</row>
    <row r="30" spans="1:16" ht="15.75">
      <c r="A30" s="75"/>
      <c r="B30" s="80" t="s">
        <v>42</v>
      </c>
      <c r="C30" s="120" t="s">
        <v>46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</row>
    <row r="31" spans="2:16" ht="15">
      <c r="B31" s="6" t="s">
        <v>9</v>
      </c>
      <c r="C31" s="136" t="s">
        <v>11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</row>
    <row r="32" spans="1:20" ht="42" customHeight="1">
      <c r="A32" s="3" t="s">
        <v>7</v>
      </c>
      <c r="B32" s="135" t="s">
        <v>54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4"/>
      <c r="R32" s="4"/>
      <c r="S32" s="4"/>
      <c r="T32" s="4"/>
    </row>
    <row r="33" spans="1:20" ht="15.75">
      <c r="A33" s="5"/>
      <c r="B33" s="7"/>
      <c r="C33" s="139" t="s">
        <v>12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4"/>
      <c r="R33" s="4"/>
      <c r="S33" s="4"/>
      <c r="T33" s="4"/>
    </row>
    <row r="34" spans="1:20" ht="0.75" customHeight="1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3.25" customHeight="1" thickBot="1">
      <c r="A35" s="3" t="s">
        <v>8</v>
      </c>
      <c r="B35" s="137" t="s">
        <v>48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4"/>
      <c r="R35" s="4"/>
      <c r="S35" s="4"/>
      <c r="T35" s="4"/>
    </row>
    <row r="36" spans="1:20" ht="15" customHeight="1">
      <c r="A36" s="39"/>
      <c r="B36" s="130" t="s">
        <v>13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1"/>
      <c r="Q36" s="4"/>
      <c r="R36" s="4"/>
      <c r="S36" s="4"/>
      <c r="T36" s="4"/>
    </row>
    <row r="37" spans="1:16" ht="15" hidden="1">
      <c r="A37" s="40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41"/>
    </row>
    <row r="38" spans="1:16" ht="19.5" customHeight="1">
      <c r="A38" s="122" t="s">
        <v>0</v>
      </c>
      <c r="B38" s="148" t="s">
        <v>1</v>
      </c>
      <c r="C38" s="132" t="s">
        <v>2</v>
      </c>
      <c r="D38" s="124" t="s">
        <v>49</v>
      </c>
      <c r="E38" s="125"/>
      <c r="F38" s="125"/>
      <c r="G38" s="125"/>
      <c r="H38" s="125"/>
      <c r="I38" s="126"/>
      <c r="J38" s="124" t="s">
        <v>50</v>
      </c>
      <c r="K38" s="125"/>
      <c r="L38" s="125"/>
      <c r="M38" s="125"/>
      <c r="N38" s="125"/>
      <c r="O38" s="126"/>
      <c r="P38" s="150" t="s">
        <v>37</v>
      </c>
    </row>
    <row r="39" spans="1:16" ht="14.25" customHeight="1">
      <c r="A39" s="123"/>
      <c r="B39" s="149"/>
      <c r="C39" s="133"/>
      <c r="D39" s="132" t="s">
        <v>3</v>
      </c>
      <c r="E39" s="124" t="s">
        <v>4</v>
      </c>
      <c r="F39" s="125"/>
      <c r="G39" s="125"/>
      <c r="H39" s="125"/>
      <c r="I39" s="126"/>
      <c r="J39" s="132" t="s">
        <v>3</v>
      </c>
      <c r="K39" s="124" t="s">
        <v>4</v>
      </c>
      <c r="L39" s="125"/>
      <c r="M39" s="125"/>
      <c r="N39" s="125"/>
      <c r="O39" s="126"/>
      <c r="P39" s="151"/>
    </row>
    <row r="40" spans="1:16" ht="102.75" customHeight="1" thickBot="1">
      <c r="A40" s="123"/>
      <c r="B40" s="149"/>
      <c r="C40" s="133"/>
      <c r="D40" s="133"/>
      <c r="E40" s="27" t="s">
        <v>14</v>
      </c>
      <c r="F40" s="27" t="s">
        <v>38</v>
      </c>
      <c r="G40" s="27" t="s">
        <v>39</v>
      </c>
      <c r="H40" s="27" t="s">
        <v>15</v>
      </c>
      <c r="I40" s="27" t="s">
        <v>40</v>
      </c>
      <c r="J40" s="133"/>
      <c r="K40" s="27" t="s">
        <v>14</v>
      </c>
      <c r="L40" s="27" t="s">
        <v>38</v>
      </c>
      <c r="M40" s="27" t="s">
        <v>39</v>
      </c>
      <c r="N40" s="27" t="s">
        <v>15</v>
      </c>
      <c r="O40" s="27" t="s">
        <v>43</v>
      </c>
      <c r="P40" s="151"/>
    </row>
    <row r="41" spans="1:16" ht="16.5" customHeight="1" thickBot="1">
      <c r="A41" s="127" t="s">
        <v>78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9"/>
    </row>
    <row r="42" spans="1:16" ht="16.5" customHeight="1" thickBot="1">
      <c r="A42" s="142" t="s">
        <v>90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4"/>
    </row>
    <row r="43" spans="1:16" ht="36" customHeight="1" thickBot="1">
      <c r="A43" s="35">
        <v>1</v>
      </c>
      <c r="B43" s="55" t="s">
        <v>73</v>
      </c>
      <c r="C43" s="84"/>
      <c r="D43" s="102">
        <v>250</v>
      </c>
      <c r="E43" s="102">
        <v>250</v>
      </c>
      <c r="F43" s="102"/>
      <c r="G43" s="102"/>
      <c r="H43" s="102"/>
      <c r="I43" s="102"/>
      <c r="J43" s="102">
        <v>0</v>
      </c>
      <c r="K43" s="102">
        <v>0</v>
      </c>
      <c r="L43" s="102"/>
      <c r="M43" s="102"/>
      <c r="N43" s="102"/>
      <c r="O43" s="102"/>
      <c r="P43" s="90" t="s">
        <v>79</v>
      </c>
    </row>
    <row r="44" spans="1:16" ht="167.25" customHeight="1">
      <c r="A44" s="36">
        <v>2</v>
      </c>
      <c r="B44" s="55" t="s">
        <v>74</v>
      </c>
      <c r="C44" s="101" t="s">
        <v>80</v>
      </c>
      <c r="D44" s="12">
        <v>199</v>
      </c>
      <c r="E44" s="12">
        <v>199</v>
      </c>
      <c r="F44" s="103"/>
      <c r="G44" s="12"/>
      <c r="H44" s="12"/>
      <c r="I44" s="12"/>
      <c r="J44" s="12">
        <v>84.93</v>
      </c>
      <c r="K44" s="12">
        <v>84.93</v>
      </c>
      <c r="L44" s="12"/>
      <c r="M44" s="12"/>
      <c r="N44" s="12"/>
      <c r="O44" s="12"/>
      <c r="P44" s="90" t="s">
        <v>81</v>
      </c>
    </row>
    <row r="45" spans="1:16" ht="78.75" customHeight="1">
      <c r="A45" s="36">
        <v>3</v>
      </c>
      <c r="B45" s="26" t="s">
        <v>75</v>
      </c>
      <c r="C45" s="82"/>
      <c r="D45" s="12">
        <v>199</v>
      </c>
      <c r="E45" s="12">
        <v>199</v>
      </c>
      <c r="F45" s="83"/>
      <c r="G45" s="83"/>
      <c r="H45" s="83"/>
      <c r="I45" s="83"/>
      <c r="J45" s="12">
        <v>0</v>
      </c>
      <c r="K45" s="12">
        <v>0</v>
      </c>
      <c r="L45" s="83"/>
      <c r="M45" s="23"/>
      <c r="N45" s="23"/>
      <c r="O45" s="23"/>
      <c r="P45" s="90" t="s">
        <v>79</v>
      </c>
    </row>
    <row r="46" spans="1:16" ht="348.75" customHeight="1" thickBot="1">
      <c r="A46" s="36">
        <v>4</v>
      </c>
      <c r="B46" s="104" t="s">
        <v>76</v>
      </c>
      <c r="C46" s="101" t="s">
        <v>82</v>
      </c>
      <c r="D46" s="12">
        <v>160</v>
      </c>
      <c r="E46" s="12">
        <v>160</v>
      </c>
      <c r="F46" s="12"/>
      <c r="G46" s="12"/>
      <c r="H46" s="12"/>
      <c r="I46" s="12"/>
      <c r="J46" s="12">
        <v>15.38</v>
      </c>
      <c r="K46" s="12">
        <v>15.38</v>
      </c>
      <c r="L46" s="12"/>
      <c r="M46" s="12"/>
      <c r="N46" s="12"/>
      <c r="O46" s="12"/>
      <c r="P46" s="90" t="s">
        <v>83</v>
      </c>
    </row>
    <row r="47" spans="1:16" ht="61.5" customHeight="1" thickBot="1">
      <c r="A47" s="37">
        <v>5</v>
      </c>
      <c r="B47" s="55" t="s">
        <v>77</v>
      </c>
      <c r="C47" s="85"/>
      <c r="D47" s="86">
        <v>100</v>
      </c>
      <c r="E47" s="86">
        <v>100</v>
      </c>
      <c r="F47" s="86"/>
      <c r="G47" s="86"/>
      <c r="H47" s="86"/>
      <c r="I47" s="86"/>
      <c r="J47" s="86">
        <v>0</v>
      </c>
      <c r="K47" s="86">
        <v>0</v>
      </c>
      <c r="L47" s="86"/>
      <c r="M47" s="86"/>
      <c r="N47" s="86"/>
      <c r="O47" s="86"/>
      <c r="P47" s="90" t="s">
        <v>79</v>
      </c>
    </row>
    <row r="48" spans="1:16" ht="15" customHeight="1" thickBot="1">
      <c r="A48" s="29"/>
      <c r="B48" s="30" t="s">
        <v>53</v>
      </c>
      <c r="C48" s="31"/>
      <c r="D48" s="32">
        <f>D43+D44+D45+D46+D47</f>
        <v>908</v>
      </c>
      <c r="E48" s="32">
        <f aca="true" t="shared" si="0" ref="E48:O48">E43+E44+E45+E46+E47</f>
        <v>908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100.31</v>
      </c>
      <c r="K48" s="32">
        <f t="shared" si="0"/>
        <v>100.31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4"/>
    </row>
    <row r="49" spans="1:16" ht="15" customHeight="1" thickBot="1">
      <c r="A49" s="145" t="s">
        <v>89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7"/>
    </row>
    <row r="50" spans="1:16" ht="120" customHeight="1" thickBot="1">
      <c r="A50" s="91">
        <v>6</v>
      </c>
      <c r="B50" s="81" t="s">
        <v>84</v>
      </c>
      <c r="C50" s="87"/>
      <c r="D50" s="28">
        <v>35</v>
      </c>
      <c r="E50" s="28">
        <v>35</v>
      </c>
      <c r="F50" s="28"/>
      <c r="G50" s="28"/>
      <c r="H50" s="28"/>
      <c r="I50" s="28"/>
      <c r="J50" s="28">
        <v>0</v>
      </c>
      <c r="K50" s="28">
        <v>0</v>
      </c>
      <c r="L50" s="28"/>
      <c r="M50" s="28"/>
      <c r="N50" s="28"/>
      <c r="O50" s="28"/>
      <c r="P50" s="90" t="s">
        <v>79</v>
      </c>
    </row>
    <row r="51" spans="1:16" ht="120" customHeight="1" thickBot="1">
      <c r="A51" s="105">
        <v>7</v>
      </c>
      <c r="B51" s="81" t="s">
        <v>85</v>
      </c>
      <c r="C51" s="106"/>
      <c r="D51" s="28">
        <v>35</v>
      </c>
      <c r="E51" s="28">
        <v>35</v>
      </c>
      <c r="F51" s="107"/>
      <c r="G51" s="107"/>
      <c r="H51" s="107"/>
      <c r="I51" s="107"/>
      <c r="J51" s="107">
        <v>0</v>
      </c>
      <c r="K51" s="107">
        <v>0</v>
      </c>
      <c r="L51" s="107"/>
      <c r="M51" s="107"/>
      <c r="N51" s="107"/>
      <c r="O51" s="107"/>
      <c r="P51" s="90" t="s">
        <v>79</v>
      </c>
    </row>
    <row r="52" spans="1:16" ht="18" customHeight="1" thickBot="1">
      <c r="A52" s="38"/>
      <c r="B52" s="42" t="s">
        <v>53</v>
      </c>
      <c r="C52" s="43"/>
      <c r="D52" s="44">
        <f>D50+D51</f>
        <v>70</v>
      </c>
      <c r="E52" s="44">
        <f>E50+E51</f>
        <v>70</v>
      </c>
      <c r="F52" s="44">
        <f aca="true" t="shared" si="1" ref="F52:O52">F50</f>
        <v>0</v>
      </c>
      <c r="G52" s="44">
        <f t="shared" si="1"/>
        <v>0</v>
      </c>
      <c r="H52" s="44">
        <f t="shared" si="1"/>
        <v>0</v>
      </c>
      <c r="I52" s="44">
        <f t="shared" si="1"/>
        <v>0</v>
      </c>
      <c r="J52" s="44">
        <f t="shared" si="1"/>
        <v>0</v>
      </c>
      <c r="K52" s="44">
        <f t="shared" si="1"/>
        <v>0</v>
      </c>
      <c r="L52" s="44">
        <f t="shared" si="1"/>
        <v>0</v>
      </c>
      <c r="M52" s="44">
        <f t="shared" si="1"/>
        <v>0</v>
      </c>
      <c r="N52" s="44">
        <f t="shared" si="1"/>
        <v>0</v>
      </c>
      <c r="O52" s="44">
        <f t="shared" si="1"/>
        <v>0</v>
      </c>
      <c r="P52" s="45"/>
    </row>
    <row r="53" spans="1:16" ht="32.25" customHeight="1" thickBot="1">
      <c r="A53" s="117" t="s">
        <v>87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9"/>
    </row>
    <row r="54" spans="1:16" ht="91.5" customHeight="1" thickBot="1">
      <c r="A54" s="58">
        <v>8</v>
      </c>
      <c r="B54" s="81" t="s">
        <v>86</v>
      </c>
      <c r="C54" s="88"/>
      <c r="D54" s="47">
        <v>202.32</v>
      </c>
      <c r="E54" s="47">
        <v>172.32</v>
      </c>
      <c r="F54" s="47"/>
      <c r="G54" s="47">
        <v>30</v>
      </c>
      <c r="H54" s="47"/>
      <c r="I54" s="47"/>
      <c r="J54" s="47">
        <v>0</v>
      </c>
      <c r="K54" s="47">
        <v>0</v>
      </c>
      <c r="L54" s="47"/>
      <c r="M54" s="47">
        <v>0</v>
      </c>
      <c r="N54" s="47"/>
      <c r="O54" s="47"/>
      <c r="P54" s="90" t="s">
        <v>79</v>
      </c>
    </row>
    <row r="55" spans="1:16" ht="18.75" customHeight="1" thickBot="1">
      <c r="A55" s="48"/>
      <c r="B55" s="49" t="s">
        <v>53</v>
      </c>
      <c r="C55" s="50"/>
      <c r="D55" s="51">
        <f>D54</f>
        <v>202.32</v>
      </c>
      <c r="E55" s="51">
        <f aca="true" t="shared" si="2" ref="E55:O55">E54</f>
        <v>172.32</v>
      </c>
      <c r="F55" s="51">
        <f t="shared" si="2"/>
        <v>0</v>
      </c>
      <c r="G55" s="51">
        <f t="shared" si="2"/>
        <v>30</v>
      </c>
      <c r="H55" s="51">
        <f t="shared" si="2"/>
        <v>0</v>
      </c>
      <c r="I55" s="51">
        <f t="shared" si="2"/>
        <v>0</v>
      </c>
      <c r="J55" s="51">
        <f t="shared" si="2"/>
        <v>0</v>
      </c>
      <c r="K55" s="51">
        <f t="shared" si="2"/>
        <v>0</v>
      </c>
      <c r="L55" s="51">
        <f t="shared" si="2"/>
        <v>0</v>
      </c>
      <c r="M55" s="51">
        <f t="shared" si="2"/>
        <v>0</v>
      </c>
      <c r="N55" s="51">
        <f t="shared" si="2"/>
        <v>0</v>
      </c>
      <c r="O55" s="51">
        <f t="shared" si="2"/>
        <v>0</v>
      </c>
      <c r="P55" s="52"/>
    </row>
    <row r="56" spans="1:16" ht="32.25" customHeight="1" thickBot="1">
      <c r="A56" s="117" t="s">
        <v>88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9"/>
    </row>
    <row r="57" spans="1:16" ht="91.5" customHeight="1" thickBot="1">
      <c r="A57" s="58">
        <v>9</v>
      </c>
      <c r="B57" s="81" t="s">
        <v>86</v>
      </c>
      <c r="C57" s="88"/>
      <c r="D57" s="108">
        <v>308.023</v>
      </c>
      <c r="E57" s="108">
        <v>308.023</v>
      </c>
      <c r="F57" s="47"/>
      <c r="G57" s="47"/>
      <c r="H57" s="47"/>
      <c r="I57" s="47"/>
      <c r="J57" s="47">
        <v>0</v>
      </c>
      <c r="K57" s="47">
        <v>0</v>
      </c>
      <c r="L57" s="47"/>
      <c r="M57" s="47">
        <v>0</v>
      </c>
      <c r="N57" s="47"/>
      <c r="O57" s="47"/>
      <c r="P57" s="90" t="s">
        <v>79</v>
      </c>
    </row>
    <row r="58" spans="1:16" ht="18.75" customHeight="1" thickBot="1">
      <c r="A58" s="48"/>
      <c r="B58" s="49" t="s">
        <v>53</v>
      </c>
      <c r="C58" s="50"/>
      <c r="D58" s="109">
        <f>D57</f>
        <v>308.023</v>
      </c>
      <c r="E58" s="109">
        <f aca="true" t="shared" si="3" ref="E58:O58">E57</f>
        <v>308.023</v>
      </c>
      <c r="F58" s="51">
        <f t="shared" si="3"/>
        <v>0</v>
      </c>
      <c r="G58" s="51">
        <f t="shared" si="3"/>
        <v>0</v>
      </c>
      <c r="H58" s="51">
        <f t="shared" si="3"/>
        <v>0</v>
      </c>
      <c r="I58" s="51">
        <f t="shared" si="3"/>
        <v>0</v>
      </c>
      <c r="J58" s="51">
        <f t="shared" si="3"/>
        <v>0</v>
      </c>
      <c r="K58" s="51">
        <f t="shared" si="3"/>
        <v>0</v>
      </c>
      <c r="L58" s="51">
        <f t="shared" si="3"/>
        <v>0</v>
      </c>
      <c r="M58" s="51">
        <f t="shared" si="3"/>
        <v>0</v>
      </c>
      <c r="N58" s="51">
        <f t="shared" si="3"/>
        <v>0</v>
      </c>
      <c r="O58" s="51">
        <f t="shared" si="3"/>
        <v>0</v>
      </c>
      <c r="P58" s="52"/>
    </row>
    <row r="59" spans="1:16" ht="32.25" customHeight="1" thickBot="1">
      <c r="A59" s="117" t="s">
        <v>91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9"/>
    </row>
    <row r="60" spans="1:16" ht="91.5" customHeight="1" thickBot="1">
      <c r="A60" s="58">
        <v>10</v>
      </c>
      <c r="B60" s="81" t="s">
        <v>86</v>
      </c>
      <c r="C60" s="88"/>
      <c r="D60" s="47">
        <v>43.08</v>
      </c>
      <c r="E60" s="47">
        <v>21.54</v>
      </c>
      <c r="F60" s="47"/>
      <c r="G60" s="47">
        <v>21.54</v>
      </c>
      <c r="H60" s="47"/>
      <c r="I60" s="47"/>
      <c r="J60" s="47">
        <v>0</v>
      </c>
      <c r="K60" s="47">
        <v>0</v>
      </c>
      <c r="L60" s="47"/>
      <c r="M60" s="47">
        <v>0</v>
      </c>
      <c r="N60" s="47"/>
      <c r="O60" s="47"/>
      <c r="P60" s="90" t="s">
        <v>79</v>
      </c>
    </row>
    <row r="61" spans="1:16" ht="91.5" customHeight="1" thickBot="1">
      <c r="A61" s="58">
        <v>11</v>
      </c>
      <c r="B61" s="81" t="s">
        <v>92</v>
      </c>
      <c r="C61" s="88"/>
      <c r="D61" s="47">
        <v>300</v>
      </c>
      <c r="E61" s="47">
        <v>300</v>
      </c>
      <c r="F61" s="47"/>
      <c r="G61" s="47"/>
      <c r="H61" s="47"/>
      <c r="I61" s="47"/>
      <c r="J61" s="47">
        <v>0</v>
      </c>
      <c r="K61" s="47">
        <v>0</v>
      </c>
      <c r="L61" s="47"/>
      <c r="M61" s="47">
        <v>0</v>
      </c>
      <c r="N61" s="47"/>
      <c r="O61" s="47"/>
      <c r="P61" s="90" t="s">
        <v>79</v>
      </c>
    </row>
    <row r="62" spans="1:16" ht="18.75" customHeight="1" thickBot="1">
      <c r="A62" s="48"/>
      <c r="B62" s="49" t="s">
        <v>53</v>
      </c>
      <c r="C62" s="50"/>
      <c r="D62" s="51">
        <f>D61+D60</f>
        <v>343.08</v>
      </c>
      <c r="E62" s="51">
        <f aca="true" t="shared" si="4" ref="E62:O62">E61+E60</f>
        <v>321.54</v>
      </c>
      <c r="F62" s="51">
        <f t="shared" si="4"/>
        <v>0</v>
      </c>
      <c r="G62" s="51">
        <f t="shared" si="4"/>
        <v>21.54</v>
      </c>
      <c r="H62" s="51">
        <f t="shared" si="4"/>
        <v>0</v>
      </c>
      <c r="I62" s="51">
        <f t="shared" si="4"/>
        <v>0</v>
      </c>
      <c r="J62" s="51">
        <f t="shared" si="4"/>
        <v>0</v>
      </c>
      <c r="K62" s="51">
        <f t="shared" si="4"/>
        <v>0</v>
      </c>
      <c r="L62" s="51">
        <f t="shared" si="4"/>
        <v>0</v>
      </c>
      <c r="M62" s="51">
        <f t="shared" si="4"/>
        <v>0</v>
      </c>
      <c r="N62" s="51">
        <f t="shared" si="4"/>
        <v>0</v>
      </c>
      <c r="O62" s="51">
        <f t="shared" si="4"/>
        <v>0</v>
      </c>
      <c r="P62" s="52"/>
    </row>
    <row r="63" spans="1:16" ht="32.25" customHeight="1" thickBot="1">
      <c r="A63" s="117" t="s">
        <v>93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9"/>
    </row>
    <row r="64" spans="1:16" ht="91.5" customHeight="1" thickBot="1">
      <c r="A64" s="58">
        <v>12</v>
      </c>
      <c r="B64" s="81" t="s">
        <v>86</v>
      </c>
      <c r="C64" s="88"/>
      <c r="D64" s="47">
        <v>215.4</v>
      </c>
      <c r="E64" s="47">
        <v>107.7</v>
      </c>
      <c r="F64" s="47"/>
      <c r="G64" s="47">
        <v>107.7</v>
      </c>
      <c r="H64" s="47"/>
      <c r="I64" s="47"/>
      <c r="J64" s="47">
        <v>0</v>
      </c>
      <c r="K64" s="47">
        <v>0</v>
      </c>
      <c r="L64" s="47"/>
      <c r="M64" s="47">
        <v>0</v>
      </c>
      <c r="N64" s="47"/>
      <c r="O64" s="47"/>
      <c r="P64" s="90" t="s">
        <v>79</v>
      </c>
    </row>
    <row r="65" spans="1:16" ht="18.75" customHeight="1" thickBot="1">
      <c r="A65" s="48"/>
      <c r="B65" s="49" t="s">
        <v>53</v>
      </c>
      <c r="C65" s="50"/>
      <c r="D65" s="51">
        <f>D64</f>
        <v>215.4</v>
      </c>
      <c r="E65" s="51">
        <f aca="true" t="shared" si="5" ref="E65:O65">E64</f>
        <v>107.7</v>
      </c>
      <c r="F65" s="51">
        <f t="shared" si="5"/>
        <v>0</v>
      </c>
      <c r="G65" s="51">
        <f t="shared" si="5"/>
        <v>107.7</v>
      </c>
      <c r="H65" s="51">
        <f t="shared" si="5"/>
        <v>0</v>
      </c>
      <c r="I65" s="51">
        <f t="shared" si="5"/>
        <v>0</v>
      </c>
      <c r="J65" s="51">
        <f t="shared" si="5"/>
        <v>0</v>
      </c>
      <c r="K65" s="51">
        <f t="shared" si="5"/>
        <v>0</v>
      </c>
      <c r="L65" s="51">
        <f t="shared" si="5"/>
        <v>0</v>
      </c>
      <c r="M65" s="51">
        <f t="shared" si="5"/>
        <v>0</v>
      </c>
      <c r="N65" s="51">
        <f t="shared" si="5"/>
        <v>0</v>
      </c>
      <c r="O65" s="51">
        <f t="shared" si="5"/>
        <v>0</v>
      </c>
      <c r="P65" s="52"/>
    </row>
    <row r="66" spans="1:16" ht="32.25" customHeight="1" thickBot="1">
      <c r="A66" s="117" t="s">
        <v>94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9"/>
    </row>
    <row r="67" spans="1:16" ht="91.5" customHeight="1" thickBot="1">
      <c r="A67" s="58">
        <v>13</v>
      </c>
      <c r="B67" s="81" t="s">
        <v>86</v>
      </c>
      <c r="C67" s="88"/>
      <c r="D67" s="47">
        <f>E67+G67</f>
        <v>1033.92</v>
      </c>
      <c r="E67" s="47">
        <v>516.96</v>
      </c>
      <c r="F67" s="47"/>
      <c r="G67" s="47">
        <v>516.96</v>
      </c>
      <c r="H67" s="47"/>
      <c r="I67" s="47"/>
      <c r="J67" s="47">
        <v>0</v>
      </c>
      <c r="K67" s="47">
        <v>0</v>
      </c>
      <c r="L67" s="47"/>
      <c r="M67" s="47">
        <v>0</v>
      </c>
      <c r="N67" s="47"/>
      <c r="O67" s="47"/>
      <c r="P67" s="90" t="s">
        <v>79</v>
      </c>
    </row>
    <row r="68" spans="1:16" ht="18.75" customHeight="1" thickBot="1">
      <c r="A68" s="48"/>
      <c r="B68" s="49" t="s">
        <v>53</v>
      </c>
      <c r="C68" s="50"/>
      <c r="D68" s="51">
        <f>D67</f>
        <v>1033.92</v>
      </c>
      <c r="E68" s="51">
        <f aca="true" t="shared" si="6" ref="E68:O68">E67</f>
        <v>516.96</v>
      </c>
      <c r="F68" s="51">
        <f t="shared" si="6"/>
        <v>0</v>
      </c>
      <c r="G68" s="51">
        <f t="shared" si="6"/>
        <v>516.96</v>
      </c>
      <c r="H68" s="51">
        <f t="shared" si="6"/>
        <v>0</v>
      </c>
      <c r="I68" s="51">
        <f t="shared" si="6"/>
        <v>0</v>
      </c>
      <c r="J68" s="51">
        <f t="shared" si="6"/>
        <v>0</v>
      </c>
      <c r="K68" s="51">
        <f t="shared" si="6"/>
        <v>0</v>
      </c>
      <c r="L68" s="51">
        <f t="shared" si="6"/>
        <v>0</v>
      </c>
      <c r="M68" s="51">
        <f t="shared" si="6"/>
        <v>0</v>
      </c>
      <c r="N68" s="51">
        <f t="shared" si="6"/>
        <v>0</v>
      </c>
      <c r="O68" s="51">
        <f t="shared" si="6"/>
        <v>0</v>
      </c>
      <c r="P68" s="52"/>
    </row>
    <row r="69" spans="1:16" ht="32.25" customHeight="1" thickBot="1">
      <c r="A69" s="117" t="s">
        <v>95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9"/>
    </row>
    <row r="70" spans="1:16" ht="91.5" customHeight="1" thickBot="1">
      <c r="A70" s="58">
        <v>14</v>
      </c>
      <c r="B70" s="81" t="s">
        <v>86</v>
      </c>
      <c r="C70" s="88"/>
      <c r="D70" s="108">
        <v>275.71</v>
      </c>
      <c r="E70" s="108">
        <v>137.855</v>
      </c>
      <c r="F70" s="47"/>
      <c r="G70" s="47">
        <v>137.855</v>
      </c>
      <c r="H70" s="47"/>
      <c r="I70" s="47"/>
      <c r="J70" s="47">
        <v>0</v>
      </c>
      <c r="K70" s="47">
        <v>0</v>
      </c>
      <c r="L70" s="47"/>
      <c r="M70" s="47">
        <v>0</v>
      </c>
      <c r="N70" s="47"/>
      <c r="O70" s="47"/>
      <c r="P70" s="90" t="s">
        <v>79</v>
      </c>
    </row>
    <row r="71" spans="1:16" ht="18.75" customHeight="1" thickBot="1">
      <c r="A71" s="48"/>
      <c r="B71" s="49" t="s">
        <v>53</v>
      </c>
      <c r="C71" s="50"/>
      <c r="D71" s="109">
        <f>D70</f>
        <v>275.71</v>
      </c>
      <c r="E71" s="109">
        <f aca="true" t="shared" si="7" ref="E71:O71">E70</f>
        <v>137.855</v>
      </c>
      <c r="F71" s="51">
        <f t="shared" si="7"/>
        <v>0</v>
      </c>
      <c r="G71" s="51">
        <f t="shared" si="7"/>
        <v>137.855</v>
      </c>
      <c r="H71" s="51">
        <f t="shared" si="7"/>
        <v>0</v>
      </c>
      <c r="I71" s="51">
        <f t="shared" si="7"/>
        <v>0</v>
      </c>
      <c r="J71" s="51">
        <f t="shared" si="7"/>
        <v>0</v>
      </c>
      <c r="K71" s="51">
        <f t="shared" si="7"/>
        <v>0</v>
      </c>
      <c r="L71" s="51">
        <f t="shared" si="7"/>
        <v>0</v>
      </c>
      <c r="M71" s="51">
        <f t="shared" si="7"/>
        <v>0</v>
      </c>
      <c r="N71" s="51">
        <f t="shared" si="7"/>
        <v>0</v>
      </c>
      <c r="O71" s="51">
        <f t="shared" si="7"/>
        <v>0</v>
      </c>
      <c r="P71" s="52"/>
    </row>
    <row r="72" spans="1:16" ht="32.25" customHeight="1" thickBot="1">
      <c r="A72" s="117" t="s">
        <v>96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9"/>
    </row>
    <row r="73" spans="1:16" ht="91.5" customHeight="1" thickBot="1">
      <c r="A73" s="58">
        <v>15</v>
      </c>
      <c r="B73" s="81" t="s">
        <v>86</v>
      </c>
      <c r="C73" s="88"/>
      <c r="D73" s="108">
        <v>732.366</v>
      </c>
      <c r="E73" s="47">
        <v>366.18</v>
      </c>
      <c r="F73" s="47"/>
      <c r="G73" s="47">
        <v>366.18</v>
      </c>
      <c r="H73" s="47"/>
      <c r="I73" s="47"/>
      <c r="J73" s="47">
        <v>0</v>
      </c>
      <c r="K73" s="47">
        <v>0</v>
      </c>
      <c r="L73" s="47"/>
      <c r="M73" s="47">
        <v>0</v>
      </c>
      <c r="N73" s="47"/>
      <c r="O73" s="47"/>
      <c r="P73" s="90" t="s">
        <v>79</v>
      </c>
    </row>
    <row r="74" spans="1:16" ht="18.75" customHeight="1" thickBot="1">
      <c r="A74" s="48"/>
      <c r="B74" s="49" t="s">
        <v>53</v>
      </c>
      <c r="C74" s="50"/>
      <c r="D74" s="109">
        <f>D73</f>
        <v>732.366</v>
      </c>
      <c r="E74" s="51">
        <f aca="true" t="shared" si="8" ref="E74:O74">E73</f>
        <v>366.18</v>
      </c>
      <c r="F74" s="51">
        <f t="shared" si="8"/>
        <v>0</v>
      </c>
      <c r="G74" s="51">
        <f t="shared" si="8"/>
        <v>366.18</v>
      </c>
      <c r="H74" s="51">
        <f t="shared" si="8"/>
        <v>0</v>
      </c>
      <c r="I74" s="51">
        <f t="shared" si="8"/>
        <v>0</v>
      </c>
      <c r="J74" s="51">
        <f t="shared" si="8"/>
        <v>0</v>
      </c>
      <c r="K74" s="51">
        <f t="shared" si="8"/>
        <v>0</v>
      </c>
      <c r="L74" s="51">
        <f t="shared" si="8"/>
        <v>0</v>
      </c>
      <c r="M74" s="51">
        <f t="shared" si="8"/>
        <v>0</v>
      </c>
      <c r="N74" s="51">
        <f t="shared" si="8"/>
        <v>0</v>
      </c>
      <c r="O74" s="51">
        <f t="shared" si="8"/>
        <v>0</v>
      </c>
      <c r="P74" s="52"/>
    </row>
    <row r="75" spans="1:16" ht="32.25" customHeight="1" thickBot="1">
      <c r="A75" s="117" t="s">
        <v>97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9"/>
    </row>
    <row r="76" spans="1:16" ht="91.5" customHeight="1" thickBot="1">
      <c r="A76" s="58">
        <v>16</v>
      </c>
      <c r="B76" s="81" t="s">
        <v>86</v>
      </c>
      <c r="C76" s="88"/>
      <c r="D76" s="47">
        <v>258.48</v>
      </c>
      <c r="E76" s="47">
        <v>129.24</v>
      </c>
      <c r="F76" s="47"/>
      <c r="G76" s="47">
        <v>129.24</v>
      </c>
      <c r="H76" s="47"/>
      <c r="I76" s="47"/>
      <c r="J76" s="47">
        <v>0</v>
      </c>
      <c r="K76" s="47">
        <v>0</v>
      </c>
      <c r="L76" s="47"/>
      <c r="M76" s="47">
        <v>0</v>
      </c>
      <c r="N76" s="47"/>
      <c r="O76" s="47"/>
      <c r="P76" s="90" t="s">
        <v>79</v>
      </c>
    </row>
    <row r="77" spans="1:16" ht="18.75" customHeight="1" thickBot="1">
      <c r="A77" s="48"/>
      <c r="B77" s="49" t="s">
        <v>53</v>
      </c>
      <c r="C77" s="50"/>
      <c r="D77" s="51">
        <f>D76</f>
        <v>258.48</v>
      </c>
      <c r="E77" s="51">
        <f aca="true" t="shared" si="9" ref="E77:O77">E76</f>
        <v>129.24</v>
      </c>
      <c r="F77" s="51">
        <f t="shared" si="9"/>
        <v>0</v>
      </c>
      <c r="G77" s="51">
        <f t="shared" si="9"/>
        <v>129.24</v>
      </c>
      <c r="H77" s="51">
        <f t="shared" si="9"/>
        <v>0</v>
      </c>
      <c r="I77" s="51">
        <f t="shared" si="9"/>
        <v>0</v>
      </c>
      <c r="J77" s="51">
        <f t="shared" si="9"/>
        <v>0</v>
      </c>
      <c r="K77" s="51">
        <f t="shared" si="9"/>
        <v>0</v>
      </c>
      <c r="L77" s="51">
        <f t="shared" si="9"/>
        <v>0</v>
      </c>
      <c r="M77" s="51">
        <f t="shared" si="9"/>
        <v>0</v>
      </c>
      <c r="N77" s="51">
        <f t="shared" si="9"/>
        <v>0</v>
      </c>
      <c r="O77" s="51">
        <f t="shared" si="9"/>
        <v>0</v>
      </c>
      <c r="P77" s="52"/>
    </row>
    <row r="78" spans="1:16" ht="32.25" customHeight="1" thickBot="1">
      <c r="A78" s="117" t="s">
        <v>98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9"/>
    </row>
    <row r="79" spans="1:16" ht="91.5" customHeight="1" thickBot="1">
      <c r="A79" s="58">
        <v>17</v>
      </c>
      <c r="B79" s="81" t="s">
        <v>86</v>
      </c>
      <c r="C79" s="46" t="s">
        <v>99</v>
      </c>
      <c r="D79" s="47">
        <v>1033.92</v>
      </c>
      <c r="E79" s="47">
        <v>516.96</v>
      </c>
      <c r="F79" s="47"/>
      <c r="G79" s="47">
        <v>516.96</v>
      </c>
      <c r="H79" s="47"/>
      <c r="I79" s="47"/>
      <c r="J79" s="47">
        <v>713.64</v>
      </c>
      <c r="K79" s="47">
        <v>356.82</v>
      </c>
      <c r="L79" s="47"/>
      <c r="M79" s="47">
        <v>356.82</v>
      </c>
      <c r="N79" s="47"/>
      <c r="O79" s="47"/>
      <c r="P79" s="90" t="s">
        <v>100</v>
      </c>
    </row>
    <row r="80" spans="1:16" ht="18.75" customHeight="1" thickBot="1">
      <c r="A80" s="48"/>
      <c r="B80" s="49" t="s">
        <v>53</v>
      </c>
      <c r="C80" s="50"/>
      <c r="D80" s="51">
        <f>D79</f>
        <v>1033.92</v>
      </c>
      <c r="E80" s="51">
        <f aca="true" t="shared" si="10" ref="E80:O80">E79</f>
        <v>516.96</v>
      </c>
      <c r="F80" s="51">
        <f t="shared" si="10"/>
        <v>0</v>
      </c>
      <c r="G80" s="51">
        <f t="shared" si="10"/>
        <v>516.96</v>
      </c>
      <c r="H80" s="51">
        <f t="shared" si="10"/>
        <v>0</v>
      </c>
      <c r="I80" s="51">
        <f t="shared" si="10"/>
        <v>0</v>
      </c>
      <c r="J80" s="51">
        <f t="shared" si="10"/>
        <v>713.64</v>
      </c>
      <c r="K80" s="51">
        <f t="shared" si="10"/>
        <v>356.82</v>
      </c>
      <c r="L80" s="51">
        <f t="shared" si="10"/>
        <v>0</v>
      </c>
      <c r="M80" s="51">
        <f t="shared" si="10"/>
        <v>356.82</v>
      </c>
      <c r="N80" s="51">
        <f t="shared" si="10"/>
        <v>0</v>
      </c>
      <c r="O80" s="51">
        <f t="shared" si="10"/>
        <v>0</v>
      </c>
      <c r="P80" s="52"/>
    </row>
    <row r="81" spans="1:16" ht="32.25" customHeight="1" thickBot="1">
      <c r="A81" s="117" t="s">
        <v>101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9"/>
    </row>
    <row r="82" spans="1:16" ht="91.5" customHeight="1" thickBot="1">
      <c r="A82" s="58">
        <v>18</v>
      </c>
      <c r="B82" s="81" t="s">
        <v>102</v>
      </c>
      <c r="C82" s="46"/>
      <c r="D82" s="108">
        <v>4603.289</v>
      </c>
      <c r="E82" s="108">
        <v>4603.289</v>
      </c>
      <c r="F82" s="47"/>
      <c r="G82" s="47">
        <v>0</v>
      </c>
      <c r="H82" s="47"/>
      <c r="I82" s="47"/>
      <c r="J82" s="47">
        <v>0</v>
      </c>
      <c r="K82" s="47">
        <v>0</v>
      </c>
      <c r="L82" s="47"/>
      <c r="M82" s="47">
        <v>0</v>
      </c>
      <c r="N82" s="47"/>
      <c r="O82" s="47"/>
      <c r="P82" s="90" t="s">
        <v>79</v>
      </c>
    </row>
    <row r="83" spans="1:16" ht="18.75" customHeight="1" thickBot="1">
      <c r="A83" s="48"/>
      <c r="B83" s="49" t="s">
        <v>53</v>
      </c>
      <c r="C83" s="50"/>
      <c r="D83" s="109">
        <f>D82</f>
        <v>4603.289</v>
      </c>
      <c r="E83" s="109">
        <f aca="true" t="shared" si="11" ref="E83:O83">E82</f>
        <v>4603.289</v>
      </c>
      <c r="F83" s="51">
        <f t="shared" si="11"/>
        <v>0</v>
      </c>
      <c r="G83" s="51">
        <f t="shared" si="11"/>
        <v>0</v>
      </c>
      <c r="H83" s="51">
        <f t="shared" si="11"/>
        <v>0</v>
      </c>
      <c r="I83" s="51">
        <f t="shared" si="11"/>
        <v>0</v>
      </c>
      <c r="J83" s="51">
        <f t="shared" si="11"/>
        <v>0</v>
      </c>
      <c r="K83" s="51">
        <f t="shared" si="11"/>
        <v>0</v>
      </c>
      <c r="L83" s="51">
        <f t="shared" si="11"/>
        <v>0</v>
      </c>
      <c r="M83" s="51">
        <f t="shared" si="11"/>
        <v>0</v>
      </c>
      <c r="N83" s="51">
        <f t="shared" si="11"/>
        <v>0</v>
      </c>
      <c r="O83" s="51">
        <f t="shared" si="11"/>
        <v>0</v>
      </c>
      <c r="P83" s="52"/>
    </row>
    <row r="84" spans="1:16" ht="18" customHeight="1" thickBot="1">
      <c r="A84" s="157" t="s">
        <v>105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9"/>
    </row>
    <row r="85" spans="1:16" ht="76.5" customHeight="1" thickBot="1">
      <c r="A85" s="57">
        <v>19</v>
      </c>
      <c r="B85" s="81" t="s">
        <v>103</v>
      </c>
      <c r="C85" s="89" t="s">
        <v>55</v>
      </c>
      <c r="D85" s="56">
        <f>SUM(E85:F85)</f>
        <v>22734.489</v>
      </c>
      <c r="E85" s="110">
        <v>1808.614</v>
      </c>
      <c r="F85" s="110">
        <v>20925.875</v>
      </c>
      <c r="G85" s="56"/>
      <c r="H85" s="56"/>
      <c r="I85" s="56"/>
      <c r="J85" s="110">
        <f>K85+L85</f>
        <v>13166.572</v>
      </c>
      <c r="K85" s="110">
        <v>1808.614</v>
      </c>
      <c r="L85" s="110">
        <v>11357.958</v>
      </c>
      <c r="M85" s="56"/>
      <c r="N85" s="56"/>
      <c r="O85" s="56"/>
      <c r="P85" s="116" t="s">
        <v>109</v>
      </c>
    </row>
    <row r="86" spans="1:16" ht="106.5" customHeight="1" thickBot="1">
      <c r="A86" s="57">
        <v>20</v>
      </c>
      <c r="B86" s="81" t="s">
        <v>104</v>
      </c>
      <c r="C86" s="89"/>
      <c r="D86" s="110">
        <f>SUM(E86:I86)</f>
        <v>1546.819</v>
      </c>
      <c r="E86" s="110">
        <v>1546.819</v>
      </c>
      <c r="F86" s="56">
        <v>0</v>
      </c>
      <c r="G86" s="56"/>
      <c r="H86" s="56"/>
      <c r="I86" s="56"/>
      <c r="J86" s="110">
        <f>SUM(K86:O86)</f>
        <v>1546.819</v>
      </c>
      <c r="K86" s="110">
        <f>E86</f>
        <v>1546.819</v>
      </c>
      <c r="L86" s="56">
        <v>0</v>
      </c>
      <c r="M86" s="56"/>
      <c r="N86" s="56"/>
      <c r="O86" s="56"/>
      <c r="P86" s="90" t="s">
        <v>107</v>
      </c>
    </row>
    <row r="87" spans="1:16" ht="16.5" customHeight="1" thickBot="1">
      <c r="A87" s="33" t="s">
        <v>106</v>
      </c>
      <c r="B87" s="53" t="s">
        <v>53</v>
      </c>
      <c r="C87" s="53"/>
      <c r="D87" s="111">
        <f>D85+D86</f>
        <v>24281.308</v>
      </c>
      <c r="E87" s="111">
        <f aca="true" t="shared" si="12" ref="E87:O87">E85+E86</f>
        <v>3355.433</v>
      </c>
      <c r="F87" s="111">
        <f t="shared" si="12"/>
        <v>20925.875</v>
      </c>
      <c r="G87" s="111">
        <f t="shared" si="12"/>
        <v>0</v>
      </c>
      <c r="H87" s="111">
        <f t="shared" si="12"/>
        <v>0</v>
      </c>
      <c r="I87" s="111">
        <f t="shared" si="12"/>
        <v>0</v>
      </c>
      <c r="J87" s="111">
        <f t="shared" si="12"/>
        <v>14713.391</v>
      </c>
      <c r="K87" s="111">
        <f t="shared" si="12"/>
        <v>3355.433</v>
      </c>
      <c r="L87" s="111">
        <f t="shared" si="12"/>
        <v>11357.958</v>
      </c>
      <c r="M87" s="111">
        <f t="shared" si="12"/>
        <v>0</v>
      </c>
      <c r="N87" s="111">
        <f t="shared" si="12"/>
        <v>0</v>
      </c>
      <c r="O87" s="111">
        <f t="shared" si="12"/>
        <v>0</v>
      </c>
      <c r="P87" s="54"/>
    </row>
    <row r="88" spans="1:16" ht="16.5" customHeight="1" thickBot="1">
      <c r="A88" s="92"/>
      <c r="B88" s="93" t="s">
        <v>108</v>
      </c>
      <c r="C88" s="94"/>
      <c r="D88" s="112">
        <f>D87+D83+D80+D77+D74+D71+D68+D65+D62+D58+D55+D52+D48</f>
        <v>34265.816</v>
      </c>
      <c r="E88" s="112">
        <f aca="true" t="shared" si="13" ref="E88:O88">E87+E83+E80+E77+E74+E71+E68+E65+E62+E58+E55+E52+E48</f>
        <v>11513.500000000002</v>
      </c>
      <c r="F88" s="112">
        <f t="shared" si="13"/>
        <v>20925.875</v>
      </c>
      <c r="G88" s="112">
        <f t="shared" si="13"/>
        <v>1826.4350000000002</v>
      </c>
      <c r="H88" s="95">
        <f t="shared" si="13"/>
        <v>0</v>
      </c>
      <c r="I88" s="95">
        <f t="shared" si="13"/>
        <v>0</v>
      </c>
      <c r="J88" s="112">
        <f t="shared" si="13"/>
        <v>15527.340999999999</v>
      </c>
      <c r="K88" s="112">
        <f t="shared" si="13"/>
        <v>3812.563</v>
      </c>
      <c r="L88" s="112">
        <f t="shared" si="13"/>
        <v>11357.958</v>
      </c>
      <c r="M88" s="112">
        <f t="shared" si="13"/>
        <v>356.82</v>
      </c>
      <c r="N88" s="95">
        <f t="shared" si="13"/>
        <v>0</v>
      </c>
      <c r="O88" s="95">
        <f t="shared" si="13"/>
        <v>0</v>
      </c>
      <c r="P88" s="96"/>
    </row>
    <row r="89" spans="1:16" ht="23.25" customHeight="1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</row>
    <row r="90" ht="8.25" customHeight="1"/>
    <row r="91" spans="1:9" ht="15.75">
      <c r="A91" s="152" t="s">
        <v>16</v>
      </c>
      <c r="B91" s="152"/>
      <c r="C91" s="152"/>
      <c r="D91" s="152"/>
      <c r="E91" s="152"/>
      <c r="F91" s="152"/>
      <c r="G91" s="152"/>
      <c r="H91" s="152"/>
      <c r="I91" s="152"/>
    </row>
    <row r="92" ht="14.25" customHeight="1" thickBot="1">
      <c r="K92" s="13" t="s">
        <v>17</v>
      </c>
    </row>
    <row r="93" spans="2:11" ht="16.5" customHeight="1" thickBot="1">
      <c r="B93" s="153" t="s">
        <v>30</v>
      </c>
      <c r="C93" s="154"/>
      <c r="D93" s="154"/>
      <c r="E93" s="155"/>
      <c r="F93" s="153" t="s">
        <v>18</v>
      </c>
      <c r="G93" s="154"/>
      <c r="H93" s="155"/>
      <c r="I93" s="153" t="s">
        <v>31</v>
      </c>
      <c r="J93" s="154"/>
      <c r="K93" s="155"/>
    </row>
    <row r="94" spans="2:11" ht="32.25" customHeight="1" thickBot="1">
      <c r="B94" s="10" t="s">
        <v>19</v>
      </c>
      <c r="C94" s="10" t="s">
        <v>20</v>
      </c>
      <c r="D94" s="59" t="s">
        <v>20</v>
      </c>
      <c r="E94" s="14" t="s">
        <v>21</v>
      </c>
      <c r="F94" s="14" t="s">
        <v>19</v>
      </c>
      <c r="G94" s="14" t="s">
        <v>20</v>
      </c>
      <c r="H94" s="14" t="s">
        <v>21</v>
      </c>
      <c r="I94" s="14" t="s">
        <v>19</v>
      </c>
      <c r="J94" s="14" t="s">
        <v>20</v>
      </c>
      <c r="K94" s="14" t="s">
        <v>21</v>
      </c>
    </row>
    <row r="95" spans="2:11" ht="16.5" thickBot="1">
      <c r="B95" s="11">
        <f>SUM(C95:E95)</f>
        <v>11513.500000000002</v>
      </c>
      <c r="C95" s="15"/>
      <c r="D95" s="60"/>
      <c r="E95" s="25">
        <f>E88</f>
        <v>11513.500000000002</v>
      </c>
      <c r="F95" s="15">
        <f>SUM(G95:H95)</f>
        <v>3812.563</v>
      </c>
      <c r="G95" s="15"/>
      <c r="H95" s="15">
        <f>K88</f>
        <v>3812.563</v>
      </c>
      <c r="I95" s="15">
        <f>B95-F95</f>
        <v>7700.937000000002</v>
      </c>
      <c r="J95" s="15"/>
      <c r="K95" s="15">
        <f>E95-H95</f>
        <v>7700.937000000002</v>
      </c>
    </row>
  </sheetData>
  <sheetProtection/>
  <mergeCells count="63">
    <mergeCell ref="A91:I91"/>
    <mergeCell ref="B93:E93"/>
    <mergeCell ref="F93:H93"/>
    <mergeCell ref="I93:K93"/>
    <mergeCell ref="A89:P89"/>
    <mergeCell ref="A84:P84"/>
    <mergeCell ref="A81:P81"/>
    <mergeCell ref="A49:P49"/>
    <mergeCell ref="C38:C40"/>
    <mergeCell ref="C23:P23"/>
    <mergeCell ref="C25:P25"/>
    <mergeCell ref="A78:P78"/>
    <mergeCell ref="B38:B40"/>
    <mergeCell ref="P38:P40"/>
    <mergeCell ref="D39:D40"/>
    <mergeCell ref="J38:O38"/>
    <mergeCell ref="C8:P8"/>
    <mergeCell ref="C12:P12"/>
    <mergeCell ref="C9:P9"/>
    <mergeCell ref="C20:P20"/>
    <mergeCell ref="K39:O39"/>
    <mergeCell ref="A42:P42"/>
    <mergeCell ref="C27:P27"/>
    <mergeCell ref="C17:P17"/>
    <mergeCell ref="C7:P7"/>
    <mergeCell ref="C33:P33"/>
    <mergeCell ref="A2:P2"/>
    <mergeCell ref="C4:P4"/>
    <mergeCell ref="C6:P6"/>
    <mergeCell ref="C11:P11"/>
    <mergeCell ref="C15:P15"/>
    <mergeCell ref="C16:P16"/>
    <mergeCell ref="C14:P14"/>
    <mergeCell ref="A75:P75"/>
    <mergeCell ref="B36:P36"/>
    <mergeCell ref="J39:J40"/>
    <mergeCell ref="A72:P72"/>
    <mergeCell ref="C22:P22"/>
    <mergeCell ref="M1:N1"/>
    <mergeCell ref="E39:I39"/>
    <mergeCell ref="B32:P32"/>
    <mergeCell ref="C5:P5"/>
    <mergeCell ref="C31:P31"/>
    <mergeCell ref="C26:P26"/>
    <mergeCell ref="A56:P56"/>
    <mergeCell ref="A59:P59"/>
    <mergeCell ref="C10:P10"/>
    <mergeCell ref="C21:P21"/>
    <mergeCell ref="C24:P24"/>
    <mergeCell ref="C19:P19"/>
    <mergeCell ref="C18:P18"/>
    <mergeCell ref="C13:P13"/>
    <mergeCell ref="B35:P35"/>
    <mergeCell ref="A63:P63"/>
    <mergeCell ref="A66:P66"/>
    <mergeCell ref="A69:P69"/>
    <mergeCell ref="C28:P28"/>
    <mergeCell ref="C29:P29"/>
    <mergeCell ref="C30:P30"/>
    <mergeCell ref="A38:A40"/>
    <mergeCell ref="D38:I38"/>
    <mergeCell ref="A53:P53"/>
    <mergeCell ref="A41:P41"/>
  </mergeCells>
  <printOptions/>
  <pageMargins left="0.31496062992125984" right="0.31496062992125984" top="0.5511811023622047" bottom="0.35433070866141736" header="0.31496062992125984" footer="0.31496062992125984"/>
  <pageSetup fitToHeight="12" horizontalDpi="600" verticalDpi="600" orientation="landscape" paperSize="9" scale="60" r:id="rId1"/>
  <rowBreaks count="2" manualBreakCount="2">
    <brk id="65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view="pageBreakPreview" zoomScaleSheetLayoutView="100" zoomScalePageLayoutView="0" workbookViewId="0" topLeftCell="A7">
      <selection activeCell="B8" sqref="B8:B20"/>
    </sheetView>
  </sheetViews>
  <sheetFormatPr defaultColWidth="9.140625" defaultRowHeight="15"/>
  <cols>
    <col min="1" max="1" width="6.140625" style="2" customWidth="1"/>
    <col min="2" max="2" width="38.28125" style="2" customWidth="1"/>
    <col min="3" max="3" width="23.00390625" style="2" customWidth="1"/>
    <col min="4" max="4" width="31.8515625" style="2" customWidth="1"/>
    <col min="5" max="5" width="9.140625" style="2" customWidth="1"/>
    <col min="6" max="6" width="10.7109375" style="2" bestFit="1" customWidth="1"/>
    <col min="7" max="7" width="11.57421875" style="2" bestFit="1" customWidth="1"/>
    <col min="8" max="8" width="9.28125" style="2" bestFit="1" customWidth="1"/>
    <col min="9" max="9" width="10.57421875" style="2" bestFit="1" customWidth="1"/>
    <col min="10" max="10" width="11.8515625" style="2" customWidth="1"/>
    <col min="11" max="11" width="9.28125" style="2" bestFit="1" customWidth="1"/>
    <col min="12" max="12" width="13.140625" style="2" customWidth="1"/>
    <col min="13" max="13" width="16.57421875" style="2" customWidth="1"/>
    <col min="14" max="14" width="9.28125" style="2" bestFit="1" customWidth="1"/>
    <col min="15" max="15" width="10.7109375" style="2" bestFit="1" customWidth="1"/>
    <col min="16" max="16384" width="9.140625" style="2" customWidth="1"/>
  </cols>
  <sheetData>
    <row r="1" spans="14:15" ht="15.75">
      <c r="N1" s="164" t="s">
        <v>35</v>
      </c>
      <c r="O1" s="164"/>
    </row>
    <row r="2" spans="1:15" ht="30" customHeight="1">
      <c r="A2" s="165" t="s">
        <v>56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ht="16.5" thickBot="1">
      <c r="O3" s="20" t="s">
        <v>22</v>
      </c>
    </row>
    <row r="4" spans="1:15" ht="21" customHeight="1">
      <c r="A4" s="166" t="s">
        <v>0</v>
      </c>
      <c r="B4" s="176" t="s">
        <v>32</v>
      </c>
      <c r="C4" s="179" t="s">
        <v>23</v>
      </c>
      <c r="D4" s="179" t="s">
        <v>57</v>
      </c>
      <c r="E4" s="179" t="s">
        <v>24</v>
      </c>
      <c r="F4" s="171" t="s">
        <v>59</v>
      </c>
      <c r="G4" s="171"/>
      <c r="H4" s="171"/>
      <c r="I4" s="171"/>
      <c r="J4" s="171"/>
      <c r="K4" s="171"/>
      <c r="L4" s="171"/>
      <c r="M4" s="171"/>
      <c r="N4" s="171"/>
      <c r="O4" s="181" t="s">
        <v>60</v>
      </c>
    </row>
    <row r="5" spans="1:15" ht="16.5" customHeight="1">
      <c r="A5" s="167"/>
      <c r="B5" s="177"/>
      <c r="C5" s="169"/>
      <c r="D5" s="169"/>
      <c r="E5" s="169"/>
      <c r="F5" s="169" t="s">
        <v>58</v>
      </c>
      <c r="G5" s="169" t="s">
        <v>18</v>
      </c>
      <c r="H5" s="169" t="s">
        <v>25</v>
      </c>
      <c r="I5" s="180" t="s">
        <v>26</v>
      </c>
      <c r="J5" s="180"/>
      <c r="K5" s="180"/>
      <c r="L5" s="180"/>
      <c r="M5" s="180"/>
      <c r="N5" s="180"/>
      <c r="O5" s="182"/>
    </row>
    <row r="6" spans="1:15" ht="138" customHeight="1" thickBot="1">
      <c r="A6" s="168"/>
      <c r="B6" s="178"/>
      <c r="C6" s="170"/>
      <c r="D6" s="170"/>
      <c r="E6" s="170"/>
      <c r="F6" s="170"/>
      <c r="G6" s="170"/>
      <c r="H6" s="170"/>
      <c r="I6" s="70" t="s">
        <v>44</v>
      </c>
      <c r="J6" s="70" t="s">
        <v>27</v>
      </c>
      <c r="K6" s="70" t="s">
        <v>25</v>
      </c>
      <c r="L6" s="70" t="s">
        <v>33</v>
      </c>
      <c r="M6" s="70" t="s">
        <v>34</v>
      </c>
      <c r="N6" s="70" t="s">
        <v>28</v>
      </c>
      <c r="O6" s="183"/>
    </row>
    <row r="7" spans="1:15" ht="16.5" thickBot="1">
      <c r="A7" s="62">
        <v>1</v>
      </c>
      <c r="B7" s="63">
        <v>2</v>
      </c>
      <c r="C7" s="63">
        <v>3</v>
      </c>
      <c r="D7" s="97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9">
        <v>15</v>
      </c>
    </row>
    <row r="8" spans="1:15" ht="35.25" customHeight="1">
      <c r="A8" s="174" t="s">
        <v>5</v>
      </c>
      <c r="B8" s="160" t="s">
        <v>110</v>
      </c>
      <c r="C8" s="160" t="s">
        <v>71</v>
      </c>
      <c r="D8" s="61" t="s">
        <v>45</v>
      </c>
      <c r="E8" s="172" t="s">
        <v>52</v>
      </c>
      <c r="F8" s="67">
        <v>908</v>
      </c>
      <c r="G8" s="67">
        <v>100.31</v>
      </c>
      <c r="H8" s="68">
        <f>G8*100/F8</f>
        <v>11.047356828193832</v>
      </c>
      <c r="I8" s="67"/>
      <c r="J8" s="67">
        <v>100.31</v>
      </c>
      <c r="K8" s="68">
        <f>J8*100/G8</f>
        <v>100</v>
      </c>
      <c r="L8" s="67"/>
      <c r="M8" s="67"/>
      <c r="N8" s="67"/>
      <c r="O8" s="162">
        <v>5411.3</v>
      </c>
    </row>
    <row r="9" spans="1:15" ht="34.5" customHeight="1">
      <c r="A9" s="175"/>
      <c r="B9" s="161"/>
      <c r="C9" s="161"/>
      <c r="D9" s="61" t="s">
        <v>51</v>
      </c>
      <c r="E9" s="173"/>
      <c r="F9" s="1">
        <v>70</v>
      </c>
      <c r="G9" s="1">
        <v>0</v>
      </c>
      <c r="H9" s="21">
        <f>G9*100/F9</f>
        <v>0</v>
      </c>
      <c r="I9" s="1"/>
      <c r="J9" s="1">
        <v>0</v>
      </c>
      <c r="K9" s="21">
        <v>0</v>
      </c>
      <c r="L9" s="1"/>
      <c r="M9" s="1"/>
      <c r="N9" s="1"/>
      <c r="O9" s="163"/>
    </row>
    <row r="10" spans="1:15" ht="18.75" customHeight="1">
      <c r="A10" s="175"/>
      <c r="B10" s="161"/>
      <c r="C10" s="161"/>
      <c r="D10" s="61" t="s">
        <v>61</v>
      </c>
      <c r="E10" s="173"/>
      <c r="F10" s="1">
        <v>202.32</v>
      </c>
      <c r="G10" s="1">
        <v>0</v>
      </c>
      <c r="H10" s="21">
        <f aca="true" t="shared" si="0" ref="H10:H21">G10*100/F10</f>
        <v>0</v>
      </c>
      <c r="I10" s="1"/>
      <c r="J10" s="1">
        <v>0</v>
      </c>
      <c r="K10" s="21">
        <v>0</v>
      </c>
      <c r="L10" s="1"/>
      <c r="M10" s="1"/>
      <c r="N10" s="1"/>
      <c r="O10" s="163"/>
    </row>
    <row r="11" spans="1:15" ht="21.75" customHeight="1">
      <c r="A11" s="175"/>
      <c r="B11" s="161"/>
      <c r="C11" s="161"/>
      <c r="D11" s="61" t="s">
        <v>62</v>
      </c>
      <c r="E11" s="173"/>
      <c r="F11" s="114">
        <v>308.023</v>
      </c>
      <c r="G11" s="1">
        <v>0</v>
      </c>
      <c r="H11" s="21">
        <f t="shared" si="0"/>
        <v>0</v>
      </c>
      <c r="I11" s="1"/>
      <c r="J11" s="1">
        <v>0</v>
      </c>
      <c r="K11" s="21">
        <v>0</v>
      </c>
      <c r="L11" s="1"/>
      <c r="M11" s="1"/>
      <c r="N11" s="1"/>
      <c r="O11" s="163"/>
    </row>
    <row r="12" spans="1:15" ht="18.75" customHeight="1">
      <c r="A12" s="175"/>
      <c r="B12" s="161"/>
      <c r="C12" s="161"/>
      <c r="D12" s="61" t="s">
        <v>63</v>
      </c>
      <c r="E12" s="173"/>
      <c r="F12" s="1">
        <v>343.08</v>
      </c>
      <c r="G12" s="1">
        <v>0</v>
      </c>
      <c r="H12" s="21">
        <f t="shared" si="0"/>
        <v>0</v>
      </c>
      <c r="I12" s="1"/>
      <c r="J12" s="1">
        <v>0</v>
      </c>
      <c r="K12" s="21">
        <v>0</v>
      </c>
      <c r="L12" s="1"/>
      <c r="M12" s="1"/>
      <c r="N12" s="1"/>
      <c r="O12" s="163"/>
    </row>
    <row r="13" spans="1:15" ht="19.5" customHeight="1">
      <c r="A13" s="175"/>
      <c r="B13" s="161"/>
      <c r="C13" s="161"/>
      <c r="D13" s="61" t="s">
        <v>64</v>
      </c>
      <c r="E13" s="173"/>
      <c r="F13" s="1">
        <v>215.4</v>
      </c>
      <c r="G13" s="1">
        <v>0</v>
      </c>
      <c r="H13" s="21">
        <f t="shared" si="0"/>
        <v>0</v>
      </c>
      <c r="I13" s="1"/>
      <c r="J13" s="1">
        <v>0</v>
      </c>
      <c r="K13" s="21">
        <v>0</v>
      </c>
      <c r="L13" s="1"/>
      <c r="M13" s="1"/>
      <c r="N13" s="1"/>
      <c r="O13" s="163"/>
    </row>
    <row r="14" spans="1:15" ht="20.25" customHeight="1">
      <c r="A14" s="175"/>
      <c r="B14" s="161"/>
      <c r="C14" s="161"/>
      <c r="D14" s="61" t="s">
        <v>65</v>
      </c>
      <c r="E14" s="173"/>
      <c r="F14" s="1">
        <v>1033.92</v>
      </c>
      <c r="G14" s="1">
        <v>0</v>
      </c>
      <c r="H14" s="21">
        <f t="shared" si="0"/>
        <v>0</v>
      </c>
      <c r="I14" s="1"/>
      <c r="J14" s="1">
        <v>0</v>
      </c>
      <c r="K14" s="21">
        <v>0</v>
      </c>
      <c r="L14" s="1"/>
      <c r="M14" s="1"/>
      <c r="N14" s="1"/>
      <c r="O14" s="163"/>
    </row>
    <row r="15" spans="1:15" ht="20.25" customHeight="1">
      <c r="A15" s="175"/>
      <c r="B15" s="161"/>
      <c r="C15" s="161"/>
      <c r="D15" s="61" t="s">
        <v>66</v>
      </c>
      <c r="E15" s="173"/>
      <c r="F15" s="1">
        <v>275.71</v>
      </c>
      <c r="G15" s="1">
        <v>0</v>
      </c>
      <c r="H15" s="21">
        <f>G15*100/F15</f>
        <v>0</v>
      </c>
      <c r="I15" s="1"/>
      <c r="J15" s="1">
        <v>0</v>
      </c>
      <c r="K15" s="21">
        <v>0</v>
      </c>
      <c r="L15" s="1"/>
      <c r="M15" s="1"/>
      <c r="N15" s="1"/>
      <c r="O15" s="163"/>
    </row>
    <row r="16" spans="1:15" ht="20.25" customHeight="1">
      <c r="A16" s="175"/>
      <c r="B16" s="161"/>
      <c r="C16" s="161"/>
      <c r="D16" s="61" t="s">
        <v>67</v>
      </c>
      <c r="E16" s="173"/>
      <c r="F16" s="114">
        <v>732.366</v>
      </c>
      <c r="G16" s="1">
        <v>0</v>
      </c>
      <c r="H16" s="21">
        <f t="shared" si="0"/>
        <v>0</v>
      </c>
      <c r="I16" s="1"/>
      <c r="J16" s="1">
        <v>0</v>
      </c>
      <c r="K16" s="21">
        <v>0</v>
      </c>
      <c r="L16" s="1"/>
      <c r="M16" s="1"/>
      <c r="N16" s="1"/>
      <c r="O16" s="163"/>
    </row>
    <row r="17" spans="1:15" ht="20.25" customHeight="1" thickBot="1">
      <c r="A17" s="175"/>
      <c r="B17" s="161"/>
      <c r="C17" s="161"/>
      <c r="D17" s="98" t="s">
        <v>68</v>
      </c>
      <c r="E17" s="173"/>
      <c r="F17" s="99">
        <v>258.48</v>
      </c>
      <c r="G17" s="99">
        <v>0</v>
      </c>
      <c r="H17" s="100">
        <f t="shared" si="0"/>
        <v>0</v>
      </c>
      <c r="I17" s="99"/>
      <c r="J17" s="99">
        <v>0</v>
      </c>
      <c r="K17" s="100"/>
      <c r="L17" s="99"/>
      <c r="M17" s="99"/>
      <c r="N17" s="99"/>
      <c r="O17" s="163"/>
    </row>
    <row r="18" spans="1:15" ht="20.25" customHeight="1">
      <c r="A18" s="175"/>
      <c r="B18" s="161"/>
      <c r="C18" s="161"/>
      <c r="D18" s="98" t="s">
        <v>69</v>
      </c>
      <c r="E18" s="173"/>
      <c r="F18" s="99">
        <v>1033.92</v>
      </c>
      <c r="G18" s="99">
        <f>J18+M18</f>
        <v>713.64</v>
      </c>
      <c r="H18" s="100">
        <f t="shared" si="0"/>
        <v>69.02274837511605</v>
      </c>
      <c r="I18" s="99"/>
      <c r="J18" s="99">
        <v>356.82</v>
      </c>
      <c r="K18" s="68">
        <f>J18*100/G18</f>
        <v>50</v>
      </c>
      <c r="L18" s="99"/>
      <c r="M18" s="99">
        <v>356.82</v>
      </c>
      <c r="N18" s="99"/>
      <c r="O18" s="163"/>
    </row>
    <row r="19" spans="1:15" ht="20.25" customHeight="1">
      <c r="A19" s="175"/>
      <c r="B19" s="161"/>
      <c r="C19" s="161"/>
      <c r="D19" s="98" t="s">
        <v>70</v>
      </c>
      <c r="E19" s="173"/>
      <c r="F19" s="99">
        <v>4603.289</v>
      </c>
      <c r="G19" s="99">
        <v>0</v>
      </c>
      <c r="H19" s="100">
        <v>0</v>
      </c>
      <c r="I19" s="99"/>
      <c r="J19" s="99">
        <v>0</v>
      </c>
      <c r="K19" s="100">
        <v>0</v>
      </c>
      <c r="L19" s="99"/>
      <c r="M19" s="99"/>
      <c r="N19" s="99"/>
      <c r="O19" s="163"/>
    </row>
    <row r="20" spans="1:15" ht="20.25" customHeight="1" thickBot="1">
      <c r="A20" s="175"/>
      <c r="B20" s="161"/>
      <c r="C20" s="161"/>
      <c r="D20" s="98" t="s">
        <v>46</v>
      </c>
      <c r="E20" s="173"/>
      <c r="F20" s="113">
        <v>24281.308</v>
      </c>
      <c r="G20" s="99">
        <v>13166.572</v>
      </c>
      <c r="H20" s="100">
        <f>G20*100/F20</f>
        <v>54.22513482387357</v>
      </c>
      <c r="I20" s="99"/>
      <c r="J20" s="99">
        <v>3355.433</v>
      </c>
      <c r="K20" s="100">
        <f>J20*100/G20</f>
        <v>25.484484496040427</v>
      </c>
      <c r="L20" s="99"/>
      <c r="M20" s="99">
        <v>11357.958</v>
      </c>
      <c r="N20" s="99"/>
      <c r="O20" s="163"/>
    </row>
    <row r="21" spans="1:16" ht="16.5" thickBot="1">
      <c r="A21" s="62"/>
      <c r="B21" s="63" t="s">
        <v>29</v>
      </c>
      <c r="C21" s="63"/>
      <c r="D21" s="63"/>
      <c r="E21" s="63"/>
      <c r="F21" s="115">
        <f>SUM(F8:F20)</f>
        <v>34265.816</v>
      </c>
      <c r="G21" s="64">
        <f>SUM(G8:G20)</f>
        <v>13980.522</v>
      </c>
      <c r="H21" s="65">
        <f t="shared" si="0"/>
        <v>40.80020157698857</v>
      </c>
      <c r="I21" s="64">
        <f>SUM(I8:I20)</f>
        <v>0</v>
      </c>
      <c r="J21" s="64">
        <f>SUM(J8:J20)</f>
        <v>3812.563</v>
      </c>
      <c r="K21" s="65">
        <f>J21*100/G21</f>
        <v>27.270533961464384</v>
      </c>
      <c r="L21" s="64">
        <f>SUM(L8:L20)</f>
        <v>0</v>
      </c>
      <c r="M21" s="64">
        <f>SUM(M8:M20)</f>
        <v>11714.778</v>
      </c>
      <c r="N21" s="64">
        <f>SUM(N8:N20)</f>
        <v>0</v>
      </c>
      <c r="O21" s="66">
        <f>SUM(O8:O20)</f>
        <v>5411.3</v>
      </c>
      <c r="P21" s="24"/>
    </row>
    <row r="22" spans="1:16" ht="21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</row>
    <row r="23" spans="1:16" ht="15.75">
      <c r="A23" s="9"/>
      <c r="B23" s="9"/>
      <c r="C23" s="9"/>
      <c r="D23" s="9"/>
      <c r="E23" s="9"/>
      <c r="F23" s="61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7" ht="15">
      <c r="A24" s="22"/>
      <c r="G24" s="16"/>
    </row>
    <row r="25" ht="15">
      <c r="J25" s="17"/>
    </row>
    <row r="26" spans="6:9" ht="15">
      <c r="F26" s="17"/>
      <c r="G26" s="17"/>
      <c r="I26" s="18"/>
    </row>
    <row r="27" spans="6:9" ht="15">
      <c r="F27" s="17"/>
      <c r="G27" s="17"/>
      <c r="I27" s="18"/>
    </row>
    <row r="28" spans="6:9" ht="15">
      <c r="F28" s="17"/>
      <c r="G28" s="17"/>
      <c r="I28" s="18"/>
    </row>
    <row r="29" spans="6:9" ht="15">
      <c r="F29" s="17"/>
      <c r="G29" s="17"/>
      <c r="I29" s="18"/>
    </row>
    <row r="30" spans="6:9" ht="15">
      <c r="F30" s="17"/>
      <c r="G30" s="17"/>
      <c r="I30" s="18"/>
    </row>
    <row r="31" spans="6:9" ht="15">
      <c r="F31" s="17"/>
      <c r="G31" s="17"/>
      <c r="I31" s="18"/>
    </row>
    <row r="32" spans="6:10" ht="15">
      <c r="F32" s="17"/>
      <c r="J32" s="17"/>
    </row>
    <row r="33" ht="15">
      <c r="F33" s="17"/>
    </row>
    <row r="34" ht="15">
      <c r="F34" s="17"/>
    </row>
    <row r="35" spans="6:7" ht="15">
      <c r="F35" s="17"/>
      <c r="G35" s="19"/>
    </row>
    <row r="37" ht="15">
      <c r="F37" s="19"/>
    </row>
  </sheetData>
  <sheetProtection/>
  <mergeCells count="19">
    <mergeCell ref="A22:P22"/>
    <mergeCell ref="E8:E20"/>
    <mergeCell ref="A8:A20"/>
    <mergeCell ref="B4:B6"/>
    <mergeCell ref="C4:C6"/>
    <mergeCell ref="D4:D6"/>
    <mergeCell ref="E4:E6"/>
    <mergeCell ref="H5:H6"/>
    <mergeCell ref="I5:N5"/>
    <mergeCell ref="O4:O6"/>
    <mergeCell ref="B8:B20"/>
    <mergeCell ref="C8:C20"/>
    <mergeCell ref="O8:O20"/>
    <mergeCell ref="N1:O1"/>
    <mergeCell ref="A2:O2"/>
    <mergeCell ref="A4:A6"/>
    <mergeCell ref="F5:F6"/>
    <mergeCell ref="G5:G6"/>
    <mergeCell ref="F4:N4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62" r:id="rId1"/>
  <ignoredErrors>
    <ignoredError sqref="O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cp:lastPrinted>2023-02-01T09:36:43Z</cp:lastPrinted>
  <dcterms:created xsi:type="dcterms:W3CDTF">2018-02-22T12:01:13Z</dcterms:created>
  <dcterms:modified xsi:type="dcterms:W3CDTF">2023-02-01T09:42:01Z</dcterms:modified>
  <cp:category/>
  <cp:version/>
  <cp:contentType/>
  <cp:contentStatus/>
</cp:coreProperties>
</file>